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372" activeTab="6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<sst xmlns="http://schemas.openxmlformats.org/spreadsheetml/2006/main" count="769" uniqueCount="338">
  <si>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</si>
  <si>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</si>
  <si>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</si>
  <si>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</si>
  <si>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</si>
  <si>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</si>
  <si>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</si>
  <si>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</si>
  <si>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</si>
  <si>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</si>
  <si>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</si>
  <si>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КГ</t>
  </si>
  <si>
    <t>Тара, упаковочные материалы  обеспечивающие сохранность и товарный вид субпродуктов</t>
  </si>
  <si>
    <t>Огурцы</t>
  </si>
  <si>
    <t>огурцы укладывают в ящики плотными рядами вровень с краями тары</t>
  </si>
  <si>
    <t>пакет до 2 кг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</si>
  <si>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</si>
  <si>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</si>
  <si>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</si>
  <si>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</si>
  <si>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</si>
  <si>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</si>
  <si>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</si>
  <si>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</si>
  <si>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</si>
  <si>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</si>
  <si>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</si>
  <si>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</si>
  <si>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</si>
  <si>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</si>
  <si>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</si>
  <si>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</si>
  <si>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</si>
  <si>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</si>
  <si>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Морковь столовая</t>
  </si>
  <si>
    <t>Свекла столовая</t>
  </si>
  <si>
    <t>Лук репчатый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</si>
  <si>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</si>
  <si>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</si>
  <si>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</si>
  <si>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</si>
  <si>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</si>
  <si>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</si>
  <si>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</si>
  <si>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</si>
  <si>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</si>
  <si>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</si>
  <si>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</si>
  <si>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</si>
  <si>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</si>
  <si>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</si>
  <si>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</si>
  <si>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</si>
  <si>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</si>
  <si>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</si>
  <si>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</si>
  <si>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</si>
  <si>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</si>
  <si>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</si>
  <si>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</si>
  <si>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</si>
  <si>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</si>
  <si>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</si>
  <si>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</si>
  <si>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</si>
  <si>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</si>
  <si>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</si>
  <si>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</si>
  <si>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</si>
  <si>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</si>
  <si>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</si>
  <si>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</si>
  <si>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</si>
  <si>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</si>
  <si>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</si>
  <si>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</si>
  <si>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</si>
  <si>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</si>
  <si>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</si>
  <si>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</si>
  <si>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</si>
  <si>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</si>
  <si>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</si>
  <si>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</si>
  <si>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</si>
  <si>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</si>
  <si>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</si>
  <si>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</si>
  <si>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</si>
  <si>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</si>
  <si>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</si>
  <si>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</si>
  <si>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</si>
  <si>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</si>
  <si>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</si>
  <si>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</si>
  <si>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</si>
  <si>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</si>
  <si>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</si>
  <si>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</si>
  <si>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</si>
  <si>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</si>
  <si>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</si>
  <si>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</si>
  <si>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</si>
  <si>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</si>
  <si>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</si>
  <si>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</si>
  <si>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</si>
  <si>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</si>
  <si>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</si>
  <si>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</si>
  <si>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</si>
  <si>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</si>
  <si>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</si>
  <si>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</si>
  <si>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</si>
  <si>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</si>
  <si>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</si>
  <si>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</si>
  <si>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</si>
  <si>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</si>
  <si>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</si>
  <si>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</si>
  <si>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</si>
  <si>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</si>
  <si>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</si>
  <si>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</si>
  <si>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</si>
  <si>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>Сыры полутвердые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</si>
  <si>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</si>
  <si>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</si>
  <si>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</si>
  <si>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</si>
  <si>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</si>
  <si>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</si>
  <si>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</si>
  <si>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</si>
  <si>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</si>
  <si>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</si>
  <si>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</si>
  <si>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</si>
  <si>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</si>
  <si>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</si>
  <si>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</si>
  <si>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</si>
  <si>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</si>
  <si>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</si>
  <si>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</si>
  <si>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</si>
  <si>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</si>
  <si>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</si>
  <si>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</si>
  <si>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</si>
  <si>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</si>
  <si>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Вид изделия колбасного вареного:  Колбаса (колбаска)  
Категория:  Б  
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</si>
  <si>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</si>
  <si>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</si>
  <si>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</si>
  <si>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</si>
  <si>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</si>
  <si>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</si>
  <si>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</si>
  <si>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>Хлеб недлительного хранения</t>
  </si>
  <si>
    <t xml:space="preserve">Вид хлеба
Ржано-пшеничный
Хлеб по способу производства
Формовой
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</si>
  <si>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</si>
  <si>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</si>
  <si>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</si>
  <si>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</si>
  <si>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</si>
  <si>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</si>
  <si>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</si>
  <si>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</si>
  <si>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</si>
  <si>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</si>
  <si>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</si>
  <si>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</si>
  <si>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</si>
  <si>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</si>
  <si>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</si>
  <si>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</si>
  <si>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</si>
  <si>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Товарный сорт   Первый
Цвет лука   Желтый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</si>
  <si>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</si>
  <si>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</si>
  <si>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</si>
  <si>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</si>
  <si>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</si>
  <si>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</si>
  <si>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</si>
  <si>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Вид молока   Коровье
Вид молока по способу обработки
Ультрапастеризованное
Вид молочного сырья
Нормализованное
Массовая доля жира, max, %   ≤ 3.2
Массовая доля жира, min,%      ≥ 3.2
</t>
  </si>
  <si>
    <t xml:space="preserve"> Вид изделия
  Сушки
</t>
  </si>
  <si>
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</si>
  <si>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</si>
  <si>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</si>
  <si>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</si>
  <si>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</si>
  <si>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</si>
  <si>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</si>
  <si>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</si>
  <si>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Мука пшеничная                                           </t>
  </si>
  <si>
    <t xml:space="preserve">Вид   Цельнозерновой
Пропаренный    Да
Сорт, не ниже    Первый
Способ обработки    Шлифованный
</t>
  </si>
  <si>
    <t xml:space="preserve">Вид крупы   Ядрица быстроразваривающаяся (пропаренная)
Сорт, не ниже   Первый
</t>
  </si>
  <si>
    <t xml:space="preserve">Сорт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</si>
  <si>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</si>
  <si>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</si>
  <si>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</si>
  <si>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</si>
  <si>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</si>
  <si>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</si>
  <si>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</si>
  <si>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 xml:space="preserve">Вид муки     Хлебопекарная 
Сорт пшеничной хлебопекарной муки, не ниже    Высший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</si>
  <si>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</si>
  <si>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</si>
  <si>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</si>
  <si>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Вид сока    Овощной
Вид сока по способу обработки   Пастеризованный
Вид сока по технологии производства
Восстановленный
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</si>
  <si>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</si>
  <si>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Рыба тресковая мороженая </t>
  </si>
  <si>
    <t xml:space="preserve">Товарный сорт   Первый 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</si>
  <si>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</si>
  <si>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</si>
  <si>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</si>
  <si>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</si>
  <si>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</si>
  <si>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</si>
  <si>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</si>
  <si>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</si>
  <si>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хлеба  Ржано-пшеничный
 Наименование хлеба*   Дарницкий 
Хлеб по способу производства
Формовой
</t>
  </si>
  <si>
    <t>***  в соответствии с меню, разработанным Заказчиком, которое обеспечивает сбалансированное питание и одновременно удовлетворяет требованиям разноообразия и соответствия среднесуточным наборам продуктов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</si>
  <si>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</si>
  <si>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</si>
  <si>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Вид сырья   Пшеничная мука
Вид изделия*  Батон нарезной 
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</si>
  <si>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</si>
  <si>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>Вид печенья
Сахарное
Вид продукта по рецептуре
Неглазированное
Без начинки</t>
  </si>
  <si>
    <t xml:space="preserve">Вид продукта по технологии производства
Заварные
Вид продукта по рецептуре
Глазированные </t>
  </si>
  <si>
    <t xml:space="preserve"> Развес. Упаковочные материалы  обеспечивающие
сохранность и качество  при транспортировании и хранении
</t>
  </si>
  <si>
    <t xml:space="preserve">Вид мяса по способу обработки
Бескостное
Вид мяса по способу разделки
Отруб  </t>
  </si>
  <si>
    <t>Субпродукты пищевые крупного рогатого скота замороженные</t>
  </si>
  <si>
    <t xml:space="preserve">Вид субпродукта
печень
Субпродукт в блоках
да
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</si>
  <si>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</si>
  <si>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</si>
  <si>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</si>
  <si>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Вид мяса по способу разделки     Окорочок
Для детского питания  Нет 
Наименование мяса птицы  Цыплята- бройлеры 
Сорт   Первый   
</t>
  </si>
  <si>
    <t xml:space="preserve"> Вид мяса по способу разделки    Грудка  
  Для детского питания  Нет 
Наименование мяса птицы  Цыплята- бройлеры 
Сорт  Первый  
</t>
  </si>
  <si>
    <t>Вид мяса по способу разделки
голень
Для детского питания Нет
Наименование мяса птицы
Цыплята- бройлеры
Сорт Первый</t>
  </si>
  <si>
    <t>Мясо сельскохозяйственной птицы охлажденное</t>
  </si>
  <si>
    <t>Вид мяса по способу разделки
тушка
Наименование мяса птицы
Цыплята- бройлеры
Сорт Первый</t>
  </si>
  <si>
    <t xml:space="preserve"> Вид мяса по способу разделки   тушка
Для детского питания   Нет 
Наименование мяса птицы  Цыплята- бройлеры
Сорт    Первый  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</si>
  <si>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</si>
  <si>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</si>
  <si>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</si>
  <si>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</si>
  <si>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</si>
  <si>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</si>
  <si>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</si>
  <si>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</si>
  <si>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Вид изделия макаронного   Вермишель
Вид сырья  Пшеничная мука
Группа макаронных изделий из пшеничной муки  А
Сорт макаронных изделий из пшеничной муки  Высший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</si>
  <si>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</si>
  <si>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</si>
  <si>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</si>
  <si>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</si>
  <si>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</si>
  <si>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</si>
  <si>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</si>
  <si>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</si>
  <si>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Тип молочного сырья Нормализованное молоко
Наличие обогащающих компонентов Нет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</si>
  <si>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</si>
  <si>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</si>
  <si>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</si>
  <si>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</si>
  <si>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</si>
  <si>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</si>
  <si>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>ИП Филенкова Е.Ю. вх.№2837 от 14.09.2020г.</t>
  </si>
  <si>
    <t>ООО "ТД"Фермер" вх.№2833 от 14.09.2020г.</t>
  </si>
  <si>
    <t>ООО "ВЫШНИЙ ВОЛОЧЕК-АЙСБЕРГ" вх.№2832 от 14.09.2020г.</t>
  </si>
  <si>
    <t>ООО "Водолей" вх.№2831 от 14.09.2020г.</t>
  </si>
  <si>
    <t xml:space="preserve">Предложения по начальным (максимальным) ценам на продовольственные товары (овощи) на 4-й квартал 2020 года </t>
  </si>
  <si>
    <t xml:space="preserve">Рекомендуемая  НМЦ, руб. на 4-й квартал 2020 года </t>
  </si>
  <si>
    <t xml:space="preserve">Предложения по начальным (максимальным) ценам на продовольственные товары  (Изделия хлебобулочные и мучные кондитерские) на 4-й квартал 2020 года </t>
  </si>
  <si>
    <t>Рекомендуемая  НМЦ, руб. на 4-й квартал 2020 года</t>
  </si>
  <si>
    <t xml:space="preserve">Предложения по начальным (максимальным) ценам на продовольственные товары (мясо (говядина) и  субпродукты) на 4-й квартал 2020 года </t>
  </si>
  <si>
    <t>ООО "Продресурсы" вх.№2827 от 14.09.2020г.</t>
  </si>
  <si>
    <t>ООО УК "Кимрский хлебокомбинат" вх.№б/н от 14.09.2020г.</t>
  </si>
  <si>
    <t>ООО "ТК Регион Плюс" вх.№2842 от 14.09.2020г.</t>
  </si>
  <si>
    <t>ОАО "Молоко" вх.№2841 от 14.09.2020г.</t>
  </si>
  <si>
    <t>Предложения по начальным (максимальным) ценам на продовольственные товары (молочная продукция) на    4-й квартал 2020 года</t>
  </si>
  <si>
    <t>Рекомендуемая  НМЦ, руб. на  4 -й квартал 200года</t>
  </si>
  <si>
    <t>ООО "ТЗК" вх.№2840 от 14.09.2020г.</t>
  </si>
  <si>
    <t>АО "Вышневолоцкий хлебокомбинат" вх.№2838 от 14.09.2020г.</t>
  </si>
  <si>
    <t>ОАО "Волжский пекарь" вх.№2836 от 14.09.2020г.</t>
  </si>
  <si>
    <t>ООО "ЗНАТНЫЕ ХЛЕБА" вх.№2835 от 14.09.2020г.</t>
  </si>
  <si>
    <t>ЗАО "Хлеб" вх.№2834 от 14.09.2020г.</t>
  </si>
  <si>
    <t xml:space="preserve">Предложения по начальным (максимальным) ценам на продовольственные товары (прочая продукция) на 4-й квартал 2020 года </t>
  </si>
  <si>
    <t xml:space="preserve">Предложения по начальным (максимальным) ценам на продовольственные товары (мясо кур) на 4-й квартал 2020 года </t>
  </si>
  <si>
    <t xml:space="preserve">Рекомендуемая  НМЦ, руб. на 4-й квартал 2020 года  </t>
  </si>
  <si>
    <t>Предложения по начальным (максимальным) ценам на продовольственные товары (колбасные и тушеные изделия)  на 4-й квартал 2020 года</t>
  </si>
  <si>
    <t>Рекомендуемая  НМЦ, рублей на 4-й квартал 2020 года</t>
  </si>
  <si>
    <t xml:space="preserve">Предложения по начальным (максимальным) ценам на продовольственные товары (рыба) на 4-й квартал 2020 года </t>
  </si>
  <si>
    <t>Предложения по начальным (максимальным) ценам на продовольственные товары (фрукты) на 4-й квартал 2020 года</t>
  </si>
  <si>
    <t>АО "Птицефабрика Верхневолжская" вх.№2830 от 14.09.2020г.</t>
  </si>
  <si>
    <t>ООО "Николаевская ферма" вх.№2829 от 14.09.2020г.</t>
  </si>
  <si>
    <t>АО ТМК "Тверца" вх.№2828 от 14.09.2020г.</t>
  </si>
  <si>
    <t>ОАО "ТВЕРЬПРОДТОРГ" вх.№2839 от 14.09.2020г.</t>
  </si>
  <si>
    <t>Рекомендуемая  НМЦ, руб. на  3 -й квартал 2020года</t>
  </si>
  <si>
    <t>реестровый номер контракта 1691601150919000164</t>
  </si>
  <si>
    <t>реестровый номер контракта 3694100040519000104</t>
  </si>
  <si>
    <t xml:space="preserve">реестровый номер контракта 2690300671019000047 </t>
  </si>
  <si>
    <t>реестровый номер контракта 2690201017419000441 *</t>
  </si>
  <si>
    <t>Поставка продуктов питания  (фрукты)</t>
  </si>
  <si>
    <t>реестровый номер контракта 1690300629019000186</t>
  </si>
  <si>
    <t>реестровый номер контракта 1690300629018000190</t>
  </si>
  <si>
    <t>реестровый номер контракта 2692100016416000068</t>
  </si>
  <si>
    <t>реестровый номер контракта 2692400367815000076 *</t>
  </si>
  <si>
    <t>реестровый номер контракта 2690500290415000013 *</t>
  </si>
  <si>
    <t>реестровый номер контракта 2692500271915000075 *</t>
  </si>
  <si>
    <t>реестровый номер контракта 1695012741517000014 *</t>
  </si>
  <si>
    <t>реестровый номер контракта 2690300671019000034</t>
  </si>
  <si>
    <t>реестровый номер контракта 2690300574819000046 *</t>
  </si>
  <si>
    <t>реестровый номер контракта 2690400863919000022 *</t>
  </si>
  <si>
    <t>реестровый номер контракта 2690402240019000010*</t>
  </si>
  <si>
    <t>реестровый номер контракта 2690300671019000067</t>
  </si>
  <si>
    <t>реестровый номер контракта 2690800236319000073</t>
  </si>
  <si>
    <t>реестровый номер контракта 2690600096318000024*</t>
  </si>
  <si>
    <t>реестровый номер контракта 2690400863917000008</t>
  </si>
  <si>
    <t>реестровый номер контракта 2692400332516000029</t>
  </si>
  <si>
    <t>реестровый номер контракта 2695011177516000169*</t>
  </si>
  <si>
    <t>реестровый номер контракта 2691101075917000001</t>
  </si>
  <si>
    <t>реестровый номер контракта 3690900621917000010</t>
  </si>
  <si>
    <t>реестровый номер контракта 1690800221119000054*</t>
  </si>
  <si>
    <t>реестровый номер контракта 1690500609518000152*</t>
  </si>
  <si>
    <t>реестровый номер контракта 2690800232418000040*</t>
  </si>
  <si>
    <t xml:space="preserve">ИП Глава КФХ Анкинович С.А. вх.№2865 от 17.09.2020г. </t>
  </si>
  <si>
    <t>Рекомендуемая  НМЦ, руб. на  2 -й квартал 2020года</t>
  </si>
  <si>
    <t>Рекомендуемая  НМЦ, руб. на  1 -й квартал 2020года</t>
  </si>
  <si>
    <t>Рекомендуемая  НМЦ, руб. на  3-й квартал 2020года</t>
  </si>
  <si>
    <t>Рекомендуемая  НМЦ, руб. на  2-й квартал 2020года</t>
  </si>
  <si>
    <t>Рекомендуемая  НМЦ, руб. на  1-й квартал 2020года</t>
  </si>
  <si>
    <t>реестровый номер контракта 1690500609517000158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</si>
</sst>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23"/>
      <name val="Segoe U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6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5B5B5B"/>
      <name val="Segoe U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206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2" fontId="10" fillId="9" borderId="10" xfId="0" applyNumberFormat="1" applyFont="1" applyFill="1" applyBorder="1" applyAlignment="1">
      <alignment horizontal="center" vertical="center" wrapText="1"/>
    </xf>
    <xf numFmtId="2" fontId="10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 indent="1"/>
    </xf>
    <xf numFmtId="0" fontId="70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21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35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0" fontId="7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0" fillId="11" borderId="15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4" fontId="3" fillId="11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5" fillId="7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0" fillId="34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9" borderId="12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11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5" fillId="33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7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2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75" zoomScaleNormal="75" zoomScalePageLayoutView="0" workbookViewId="0" topLeftCell="A16">
      <selection activeCell="P13" sqref="P13:P15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5" width="13.421875" style="4" customWidth="1"/>
    <col min="6" max="6" width="12.28125" style="4" customWidth="1"/>
    <col min="7" max="7" width="14.28125" style="4" customWidth="1"/>
    <col min="8" max="8" width="12.7109375" style="4" customWidth="1"/>
    <col min="9" max="11" width="14.28125" style="4" customWidth="1"/>
    <col min="12" max="12" width="12.7109375" style="4" customWidth="1"/>
    <col min="13" max="13" width="13.28125" style="4" customWidth="1"/>
    <col min="14" max="14" width="22.00390625" style="4" customWidth="1"/>
    <col min="15" max="15" width="16.28125" style="4" customWidth="1"/>
    <col min="16" max="16" width="14.140625" style="3" customWidth="1"/>
    <col min="17" max="17" width="12.7109375" style="3" customWidth="1"/>
    <col min="18" max="18" width="12.28125" style="3" customWidth="1"/>
    <col min="19" max="16384" width="9.140625" style="3" customWidth="1"/>
  </cols>
  <sheetData>
    <row r="1" spans="12:15" ht="15" customHeight="1">
      <c r="L1" s="125" t="s">
        <v>66</v>
      </c>
      <c r="M1" s="125"/>
      <c r="N1" s="125"/>
      <c r="O1" s="3"/>
    </row>
    <row r="2" ht="15" customHeight="1"/>
    <row r="3" spans="1:16" ht="39.75" customHeight="1">
      <c r="A3" s="132" t="s">
        <v>278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6"/>
      <c r="P3" s="16"/>
    </row>
    <row r="4" spans="1:16" ht="13.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</row>
    <row r="5" spans="1:18" s="29" customFormat="1" ht="25.5" customHeight="1">
      <c r="A5" s="122" t="s">
        <v>53</v>
      </c>
      <c r="B5" s="122" t="s">
        <v>31</v>
      </c>
      <c r="C5" s="122" t="s">
        <v>52</v>
      </c>
      <c r="D5" s="122" t="s">
        <v>18</v>
      </c>
      <c r="E5" s="129" t="s">
        <v>65</v>
      </c>
      <c r="F5" s="127"/>
      <c r="G5" s="127"/>
      <c r="H5" s="127"/>
      <c r="I5" s="127"/>
      <c r="J5" s="127"/>
      <c r="K5" s="127"/>
      <c r="L5" s="122" t="s">
        <v>55</v>
      </c>
      <c r="M5" s="119" t="s">
        <v>56</v>
      </c>
      <c r="N5" s="128" t="s">
        <v>269</v>
      </c>
      <c r="O5" s="121" t="s">
        <v>277</v>
      </c>
      <c r="P5" s="116" t="s">
        <v>303</v>
      </c>
      <c r="Q5" s="116" t="s">
        <v>332</v>
      </c>
      <c r="R5" s="116" t="s">
        <v>333</v>
      </c>
    </row>
    <row r="6" spans="1:18" s="29" customFormat="1" ht="88.5" customHeight="1">
      <c r="A6" s="122"/>
      <c r="B6" s="122"/>
      <c r="C6" s="122"/>
      <c r="D6" s="122"/>
      <c r="E6" s="119" t="s">
        <v>282</v>
      </c>
      <c r="F6" s="119" t="s">
        <v>288</v>
      </c>
      <c r="G6" s="119" t="s">
        <v>289</v>
      </c>
      <c r="H6" s="119" t="s">
        <v>290</v>
      </c>
      <c r="I6" s="119" t="s">
        <v>291</v>
      </c>
      <c r="J6" s="119" t="s">
        <v>273</v>
      </c>
      <c r="K6" s="119" t="s">
        <v>275</v>
      </c>
      <c r="L6" s="122"/>
      <c r="M6" s="130"/>
      <c r="N6" s="128"/>
      <c r="O6" s="121"/>
      <c r="P6" s="116"/>
      <c r="Q6" s="116"/>
      <c r="R6" s="116"/>
    </row>
    <row r="7" spans="1:18" s="29" customFormat="1" ht="69" customHeight="1">
      <c r="A7" s="122"/>
      <c r="B7" s="122"/>
      <c r="C7" s="122"/>
      <c r="D7" s="122"/>
      <c r="E7" s="120"/>
      <c r="F7" s="120"/>
      <c r="G7" s="120"/>
      <c r="H7" s="120"/>
      <c r="I7" s="120"/>
      <c r="J7" s="124"/>
      <c r="K7" s="124"/>
      <c r="L7" s="122"/>
      <c r="M7" s="131"/>
      <c r="N7" s="128"/>
      <c r="O7" s="121"/>
      <c r="P7" s="116"/>
      <c r="Q7" s="116"/>
      <c r="R7" s="116"/>
    </row>
    <row r="8" spans="1:18" ht="42.75" customHeight="1">
      <c r="A8" s="117" t="s">
        <v>29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90" customHeight="1">
      <c r="A9" s="45" t="s">
        <v>163</v>
      </c>
      <c r="B9" s="45" t="s">
        <v>32</v>
      </c>
      <c r="C9" s="42" t="s">
        <v>227</v>
      </c>
      <c r="D9" s="42" t="s">
        <v>48</v>
      </c>
      <c r="E9" s="28">
        <v>43.25</v>
      </c>
      <c r="F9" s="28">
        <v>49.19</v>
      </c>
      <c r="G9" s="28">
        <v>47</v>
      </c>
      <c r="H9" s="28">
        <v>46</v>
      </c>
      <c r="I9" s="28">
        <v>54.58</v>
      </c>
      <c r="J9" s="28">
        <v>63</v>
      </c>
      <c r="K9" s="28">
        <v>60</v>
      </c>
      <c r="L9" s="1">
        <f>COUNT(E9:K9)</f>
        <v>7</v>
      </c>
      <c r="M9" s="2">
        <f>STDEVA(E9:K9)/(SUM(E9:K9)/COUNTIF(E9:K9,"&gt;0"))</f>
        <v>0.14450820539248566</v>
      </c>
      <c r="N9" s="62">
        <f>1/L9*(SUM(E9:K9))</f>
        <v>51.85999999999999</v>
      </c>
      <c r="O9" s="102">
        <f>N9</f>
        <v>51.85999999999999</v>
      </c>
      <c r="P9" s="100">
        <v>50.02</v>
      </c>
      <c r="Q9" s="100">
        <v>49.37</v>
      </c>
      <c r="R9" s="100">
        <v>46.57</v>
      </c>
    </row>
    <row r="10" spans="1:18" ht="82.5" customHeight="1">
      <c r="A10" s="45" t="s">
        <v>163</v>
      </c>
      <c r="B10" s="45" t="s">
        <v>32</v>
      </c>
      <c r="C10" s="42" t="s">
        <v>164</v>
      </c>
      <c r="D10" s="42" t="s">
        <v>48</v>
      </c>
      <c r="E10" s="28"/>
      <c r="F10" s="28"/>
      <c r="G10" s="28">
        <v>42</v>
      </c>
      <c r="H10" s="28">
        <v>45</v>
      </c>
      <c r="I10" s="28">
        <v>54.58</v>
      </c>
      <c r="J10" s="28">
        <v>61</v>
      </c>
      <c r="K10" s="28">
        <v>50</v>
      </c>
      <c r="L10" s="1">
        <f>COUNT(E10:K10)</f>
        <v>5</v>
      </c>
      <c r="M10" s="2">
        <f>STDEVA(E10:K10)/(SUM(E10:K10)/COUNTIF(E10:K10,"&gt;0"))</f>
        <v>0.1499925402281656</v>
      </c>
      <c r="N10" s="62">
        <f>1/L10*(SUM(E10:K10))</f>
        <v>50.516</v>
      </c>
      <c r="O10" s="102">
        <f>N10</f>
        <v>50.516</v>
      </c>
      <c r="P10" s="100">
        <v>47.19</v>
      </c>
      <c r="Q10" s="100">
        <v>48.32</v>
      </c>
      <c r="R10" s="100">
        <v>48.22</v>
      </c>
    </row>
    <row r="11" spans="1:18" ht="60.75" customHeight="1">
      <c r="A11" s="45" t="s">
        <v>165</v>
      </c>
      <c r="B11" s="45" t="s">
        <v>32</v>
      </c>
      <c r="C11" s="42" t="s">
        <v>231</v>
      </c>
      <c r="D11" s="42" t="s">
        <v>48</v>
      </c>
      <c r="E11" s="28">
        <v>73</v>
      </c>
      <c r="F11" s="28">
        <v>84.85</v>
      </c>
      <c r="G11" s="28">
        <v>76</v>
      </c>
      <c r="H11" s="28">
        <v>78</v>
      </c>
      <c r="I11" s="28">
        <v>100.53</v>
      </c>
      <c r="J11" s="28">
        <v>77</v>
      </c>
      <c r="K11" s="28">
        <v>60</v>
      </c>
      <c r="L11" s="1">
        <f>COUNT(E11:K11)</f>
        <v>7</v>
      </c>
      <c r="M11" s="2">
        <f>STDEVA(E11:K11)/(SUM(E11:K11)/COUNTIF(E11:K11,"&gt;0"))</f>
        <v>0.15664884528203044</v>
      </c>
      <c r="N11" s="62">
        <f>1/L11*(SUM(E11:K11))</f>
        <v>78.48285714285714</v>
      </c>
      <c r="O11" s="102">
        <f>N11</f>
        <v>78.48285714285714</v>
      </c>
      <c r="P11" s="100">
        <v>82.51</v>
      </c>
      <c r="Q11" s="100">
        <v>76.93</v>
      </c>
      <c r="R11" s="100">
        <v>81.1</v>
      </c>
    </row>
    <row r="12" spans="1:16" s="30" customFormat="1" ht="26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60"/>
      <c r="P12" s="103"/>
    </row>
    <row r="13" spans="1:18" ht="21.75" customHeight="1">
      <c r="A13" s="122" t="s">
        <v>53</v>
      </c>
      <c r="B13" s="122" t="s">
        <v>31</v>
      </c>
      <c r="C13" s="122" t="s">
        <v>52</v>
      </c>
      <c r="D13" s="122" t="s">
        <v>18</v>
      </c>
      <c r="E13" s="127" t="s">
        <v>65</v>
      </c>
      <c r="F13" s="127"/>
      <c r="G13" s="127"/>
      <c r="H13" s="127"/>
      <c r="I13" s="127"/>
      <c r="J13" s="127"/>
      <c r="K13" s="127"/>
      <c r="L13" s="122" t="s">
        <v>55</v>
      </c>
      <c r="M13" s="119" t="s">
        <v>56</v>
      </c>
      <c r="N13" s="128" t="s">
        <v>269</v>
      </c>
      <c r="O13" s="121" t="s">
        <v>279</v>
      </c>
      <c r="P13" s="116" t="s">
        <v>303</v>
      </c>
      <c r="Q13" s="116" t="s">
        <v>332</v>
      </c>
      <c r="R13" s="116" t="s">
        <v>333</v>
      </c>
    </row>
    <row r="14" spans="1:18" ht="18.75" customHeight="1">
      <c r="A14" s="122"/>
      <c r="B14" s="122"/>
      <c r="C14" s="122"/>
      <c r="D14" s="122"/>
      <c r="E14" s="119" t="s">
        <v>282</v>
      </c>
      <c r="F14" s="70"/>
      <c r="G14" s="119" t="s">
        <v>289</v>
      </c>
      <c r="H14" s="119" t="s">
        <v>291</v>
      </c>
      <c r="I14" s="119" t="s">
        <v>273</v>
      </c>
      <c r="J14" s="119" t="s">
        <v>274</v>
      </c>
      <c r="K14" s="119" t="s">
        <v>302</v>
      </c>
      <c r="L14" s="122"/>
      <c r="M14" s="130"/>
      <c r="N14" s="128"/>
      <c r="O14" s="121"/>
      <c r="P14" s="116"/>
      <c r="Q14" s="116"/>
      <c r="R14" s="116"/>
    </row>
    <row r="15" spans="1:18" ht="118.5" customHeight="1">
      <c r="A15" s="122"/>
      <c r="B15" s="122"/>
      <c r="C15" s="122"/>
      <c r="D15" s="122"/>
      <c r="E15" s="120"/>
      <c r="F15" s="71" t="s">
        <v>288</v>
      </c>
      <c r="G15" s="120"/>
      <c r="H15" s="120"/>
      <c r="I15" s="120"/>
      <c r="J15" s="124"/>
      <c r="K15" s="124"/>
      <c r="L15" s="122"/>
      <c r="M15" s="131"/>
      <c r="N15" s="128"/>
      <c r="O15" s="121"/>
      <c r="P15" s="116"/>
      <c r="Q15" s="116"/>
      <c r="R15" s="116"/>
    </row>
    <row r="16" spans="1:18" ht="36.75" customHeight="1" thickBot="1">
      <c r="A16" s="117" t="s">
        <v>30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78.75" customHeight="1" thickBot="1">
      <c r="A17" s="78" t="s">
        <v>166</v>
      </c>
      <c r="B17" s="45" t="s">
        <v>32</v>
      </c>
      <c r="C17" s="79" t="s">
        <v>234</v>
      </c>
      <c r="D17" s="42" t="s">
        <v>17</v>
      </c>
      <c r="E17" s="28">
        <v>86.4</v>
      </c>
      <c r="F17" s="28"/>
      <c r="G17" s="28">
        <v>135</v>
      </c>
      <c r="H17" s="28">
        <v>110.3</v>
      </c>
      <c r="I17" s="28">
        <v>152</v>
      </c>
      <c r="J17" s="28">
        <v>150</v>
      </c>
      <c r="K17" s="28">
        <v>140</v>
      </c>
      <c r="L17" s="1">
        <f aca="true" t="shared" si="0" ref="L17:L22">COUNT(E17:K17)</f>
        <v>6</v>
      </c>
      <c r="M17" s="2">
        <f aca="true" t="shared" si="1" ref="M17:M22">STDEVA(E17:K17)/(SUM(E17:K17)/COUNTIF(E17:K17,"&gt;0"))</f>
        <v>0.19896940115798312</v>
      </c>
      <c r="N17" s="62">
        <f aca="true" t="shared" si="2" ref="N17:N22">1/L17*(SUM(E17:K17))</f>
        <v>128.95</v>
      </c>
      <c r="O17" s="102">
        <f aca="true" t="shared" si="3" ref="O17:O22">N17</f>
        <v>128.95</v>
      </c>
      <c r="P17" s="100">
        <v>139.55</v>
      </c>
      <c r="Q17" s="100">
        <v>134.06</v>
      </c>
      <c r="R17" s="100">
        <v>129.06</v>
      </c>
    </row>
    <row r="18" spans="1:18" ht="79.5" customHeight="1" thickBot="1">
      <c r="A18" s="80" t="s">
        <v>167</v>
      </c>
      <c r="B18" s="45" t="s">
        <v>32</v>
      </c>
      <c r="C18" s="79" t="s">
        <v>171</v>
      </c>
      <c r="D18" s="42" t="s">
        <v>17</v>
      </c>
      <c r="E18" s="28"/>
      <c r="F18" s="28"/>
      <c r="G18" s="28">
        <v>140</v>
      </c>
      <c r="H18" s="28">
        <v>193.9</v>
      </c>
      <c r="I18" s="28">
        <v>152</v>
      </c>
      <c r="J18" s="28">
        <v>175</v>
      </c>
      <c r="K18" s="28">
        <v>170</v>
      </c>
      <c r="L18" s="1">
        <f t="shared" si="0"/>
        <v>5</v>
      </c>
      <c r="M18" s="2">
        <f t="shared" si="1"/>
        <v>0.12576752826354035</v>
      </c>
      <c r="N18" s="62">
        <f t="shared" si="2"/>
        <v>166.18</v>
      </c>
      <c r="O18" s="102">
        <f t="shared" si="3"/>
        <v>166.18</v>
      </c>
      <c r="P18" s="100">
        <v>166.95</v>
      </c>
      <c r="Q18" s="100">
        <v>153.63</v>
      </c>
      <c r="R18" s="100">
        <v>158.08</v>
      </c>
    </row>
    <row r="19" spans="1:18" ht="75.75" customHeight="1" thickBot="1">
      <c r="A19" s="80" t="s">
        <v>168</v>
      </c>
      <c r="B19" s="45" t="s">
        <v>32</v>
      </c>
      <c r="C19" s="79" t="s">
        <v>233</v>
      </c>
      <c r="D19" s="42" t="s">
        <v>17</v>
      </c>
      <c r="E19" s="28">
        <v>119</v>
      </c>
      <c r="F19" s="28"/>
      <c r="G19" s="28">
        <v>145</v>
      </c>
      <c r="H19" s="28">
        <v>158.97</v>
      </c>
      <c r="I19" s="28">
        <v>134</v>
      </c>
      <c r="J19" s="28">
        <v>145</v>
      </c>
      <c r="K19" s="28">
        <v>160</v>
      </c>
      <c r="L19" s="1">
        <f t="shared" si="0"/>
        <v>6</v>
      </c>
      <c r="M19" s="2">
        <f t="shared" si="1"/>
        <v>0.10812404796197939</v>
      </c>
      <c r="N19" s="62">
        <f t="shared" si="2"/>
        <v>143.66166666666666</v>
      </c>
      <c r="O19" s="102">
        <f t="shared" si="3"/>
        <v>143.66166666666666</v>
      </c>
      <c r="P19" s="100">
        <v>147.59</v>
      </c>
      <c r="Q19" s="100">
        <v>154.66</v>
      </c>
      <c r="R19" s="100">
        <v>147.99</v>
      </c>
    </row>
    <row r="20" spans="1:18" ht="52.5" customHeight="1" thickBot="1">
      <c r="A20" s="80" t="s">
        <v>169</v>
      </c>
      <c r="B20" s="45" t="s">
        <v>32</v>
      </c>
      <c r="C20" s="97" t="s">
        <v>172</v>
      </c>
      <c r="D20" s="42" t="s">
        <v>89</v>
      </c>
      <c r="E20" s="28">
        <v>73.5</v>
      </c>
      <c r="F20" s="28"/>
      <c r="G20" s="28">
        <v>107</v>
      </c>
      <c r="H20" s="28">
        <v>155.96</v>
      </c>
      <c r="I20" s="28">
        <v>138</v>
      </c>
      <c r="J20" s="28">
        <v>130</v>
      </c>
      <c r="K20" s="28">
        <v>135</v>
      </c>
      <c r="L20" s="1">
        <f t="shared" si="0"/>
        <v>6</v>
      </c>
      <c r="M20" s="2">
        <f t="shared" si="1"/>
        <v>0.23545386871488666</v>
      </c>
      <c r="N20" s="62">
        <f t="shared" si="2"/>
        <v>123.24333333333334</v>
      </c>
      <c r="O20" s="102">
        <f t="shared" si="3"/>
        <v>123.24333333333334</v>
      </c>
      <c r="P20" s="100">
        <v>132.59</v>
      </c>
      <c r="Q20" s="100">
        <v>121.07</v>
      </c>
      <c r="R20" s="100">
        <v>127.5</v>
      </c>
    </row>
    <row r="21" spans="1:18" ht="48.75" customHeight="1" thickBot="1">
      <c r="A21" s="80" t="s">
        <v>169</v>
      </c>
      <c r="B21" s="46" t="s">
        <v>32</v>
      </c>
      <c r="C21" s="41" t="s">
        <v>191</v>
      </c>
      <c r="D21" s="41" t="s">
        <v>89</v>
      </c>
      <c r="E21" s="28">
        <v>78.9</v>
      </c>
      <c r="F21" s="28"/>
      <c r="G21" s="28">
        <v>120</v>
      </c>
      <c r="H21" s="28">
        <v>159.9</v>
      </c>
      <c r="I21" s="28">
        <v>138</v>
      </c>
      <c r="J21" s="28">
        <v>160</v>
      </c>
      <c r="K21" s="28">
        <v>145</v>
      </c>
      <c r="L21" s="1">
        <f t="shared" si="0"/>
        <v>6</v>
      </c>
      <c r="M21" s="2">
        <f t="shared" si="1"/>
        <v>0.22979557359574562</v>
      </c>
      <c r="N21" s="62">
        <f t="shared" si="2"/>
        <v>133.63333333333333</v>
      </c>
      <c r="O21" s="102">
        <f t="shared" si="3"/>
        <v>133.63333333333333</v>
      </c>
      <c r="P21" s="100">
        <v>144.58</v>
      </c>
      <c r="Q21" s="100">
        <v>140.63</v>
      </c>
      <c r="R21" s="100">
        <v>134.75</v>
      </c>
    </row>
    <row r="22" spans="1:18" ht="69.75" customHeight="1" thickBot="1">
      <c r="A22" s="80" t="s">
        <v>170</v>
      </c>
      <c r="B22" s="42" t="s">
        <v>32</v>
      </c>
      <c r="C22" s="42" t="s">
        <v>173</v>
      </c>
      <c r="D22" s="42" t="s">
        <v>89</v>
      </c>
      <c r="E22" s="28">
        <v>110</v>
      </c>
      <c r="F22" s="28">
        <v>100</v>
      </c>
      <c r="G22" s="28">
        <v>200</v>
      </c>
      <c r="H22" s="28">
        <v>189.12</v>
      </c>
      <c r="I22" s="28">
        <v>147</v>
      </c>
      <c r="J22" s="28">
        <v>180</v>
      </c>
      <c r="K22" s="28">
        <v>170</v>
      </c>
      <c r="L22" s="1">
        <f t="shared" si="0"/>
        <v>7</v>
      </c>
      <c r="M22" s="2">
        <f t="shared" si="1"/>
        <v>0.24919005114724918</v>
      </c>
      <c r="N22" s="62">
        <f t="shared" si="2"/>
        <v>156.5885714285714</v>
      </c>
      <c r="O22" s="102">
        <f t="shared" si="3"/>
        <v>156.5885714285714</v>
      </c>
      <c r="P22" s="100">
        <v>166.02</v>
      </c>
      <c r="Q22" s="100">
        <v>154.48</v>
      </c>
      <c r="R22" s="100">
        <v>17.37</v>
      </c>
    </row>
    <row r="24" spans="1:15" ht="29.25" customHeight="1">
      <c r="A24" s="125" t="s">
        <v>232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3"/>
    </row>
  </sheetData>
  <sheetProtection/>
  <mergeCells count="43">
    <mergeCell ref="P5:P7"/>
    <mergeCell ref="K6:K7"/>
    <mergeCell ref="I6:I7"/>
    <mergeCell ref="A5:A7"/>
    <mergeCell ref="G6:G7"/>
    <mergeCell ref="A13:A15"/>
    <mergeCell ref="P13:P15"/>
    <mergeCell ref="H14:H15"/>
    <mergeCell ref="D13:D15"/>
    <mergeCell ref="B13:B15"/>
    <mergeCell ref="L1:N1"/>
    <mergeCell ref="L5:L7"/>
    <mergeCell ref="M5:M7"/>
    <mergeCell ref="N5:N7"/>
    <mergeCell ref="A3:N3"/>
    <mergeCell ref="C5:C7"/>
    <mergeCell ref="E5:K5"/>
    <mergeCell ref="E6:E7"/>
    <mergeCell ref="I14:I15"/>
    <mergeCell ref="G14:G15"/>
    <mergeCell ref="M13:M15"/>
    <mergeCell ref="L13:L15"/>
    <mergeCell ref="E14:E15"/>
    <mergeCell ref="F6:F7"/>
    <mergeCell ref="J6:J7"/>
    <mergeCell ref="Q5:Q7"/>
    <mergeCell ref="Q13:Q15"/>
    <mergeCell ref="D5:D7"/>
    <mergeCell ref="A24:N24"/>
    <mergeCell ref="E13:K13"/>
    <mergeCell ref="K14:K15"/>
    <mergeCell ref="J14:J15"/>
    <mergeCell ref="N13:N15"/>
    <mergeCell ref="R5:R7"/>
    <mergeCell ref="A8:R8"/>
    <mergeCell ref="R13:R15"/>
    <mergeCell ref="A16:R16"/>
    <mergeCell ref="H6:H7"/>
    <mergeCell ref="O5:O7"/>
    <mergeCell ref="O13:O15"/>
    <mergeCell ref="C13:C15"/>
    <mergeCell ref="B5:B7"/>
    <mergeCell ref="A12:N12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80" zoomScaleNormal="80" zoomScalePageLayoutView="0" workbookViewId="0" topLeftCell="A10">
      <selection activeCell="H11" sqref="H11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22.8515625" style="8" customWidth="1"/>
    <col min="4" max="4" width="18.421875" style="8" customWidth="1"/>
    <col min="5" max="13" width="9.57421875" style="44" customWidth="1"/>
    <col min="14" max="14" width="8.7109375" style="9" customWidth="1"/>
    <col min="15" max="15" width="10.421875" style="9" customWidth="1"/>
    <col min="16" max="16" width="15.57421875" style="9" customWidth="1"/>
    <col min="17" max="17" width="14.28125" style="9" customWidth="1"/>
    <col min="18" max="18" width="14.57421875" style="8" customWidth="1"/>
    <col min="19" max="19" width="13.28125" style="8" customWidth="1"/>
    <col min="20" max="20" width="13.7109375" style="8" customWidth="1"/>
    <col min="21" max="16384" width="9.140625" style="8" customWidth="1"/>
  </cols>
  <sheetData>
    <row r="1" spans="14:17" ht="19.5" customHeight="1">
      <c r="N1" s="137" t="s">
        <v>67</v>
      </c>
      <c r="O1" s="137"/>
      <c r="P1" s="137"/>
      <c r="Q1" s="8"/>
    </row>
    <row r="3" spans="1:18" ht="33" customHeight="1">
      <c r="A3" s="138" t="s">
        <v>276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6"/>
      <c r="R3" s="16"/>
    </row>
    <row r="4" spans="1:18" ht="13.5">
      <c r="A4" s="16"/>
      <c r="B4" s="16"/>
      <c r="C4" s="16"/>
      <c r="D4" s="16"/>
      <c r="E4" s="98"/>
      <c r="F4" s="98"/>
      <c r="G4" s="98"/>
      <c r="H4" s="98"/>
      <c r="I4" s="98"/>
      <c r="J4" s="98"/>
      <c r="K4" s="98"/>
      <c r="L4" s="98"/>
      <c r="M4" s="98"/>
      <c r="N4" s="17"/>
      <c r="O4" s="17"/>
      <c r="P4" s="17"/>
      <c r="Q4" s="17"/>
      <c r="R4" s="16"/>
    </row>
    <row r="5" spans="1:20" s="10" customFormat="1" ht="18" customHeight="1">
      <c r="A5" s="122" t="s">
        <v>53</v>
      </c>
      <c r="B5" s="122" t="s">
        <v>31</v>
      </c>
      <c r="C5" s="122" t="s">
        <v>52</v>
      </c>
      <c r="D5" s="122" t="s">
        <v>18</v>
      </c>
      <c r="E5" s="122" t="s">
        <v>65</v>
      </c>
      <c r="F5" s="122"/>
      <c r="G5" s="122"/>
      <c r="H5" s="122"/>
      <c r="I5" s="122"/>
      <c r="J5" s="122"/>
      <c r="K5" s="122"/>
      <c r="L5" s="122"/>
      <c r="M5" s="122"/>
      <c r="N5" s="122" t="s">
        <v>55</v>
      </c>
      <c r="O5" s="122" t="s">
        <v>56</v>
      </c>
      <c r="P5" s="128" t="s">
        <v>269</v>
      </c>
      <c r="Q5" s="135" t="s">
        <v>277</v>
      </c>
      <c r="R5" s="116" t="s">
        <v>303</v>
      </c>
      <c r="S5" s="116" t="s">
        <v>332</v>
      </c>
      <c r="T5" s="116" t="s">
        <v>333</v>
      </c>
    </row>
    <row r="6" spans="1:20" s="10" customFormat="1" ht="32.25" customHeight="1">
      <c r="A6" s="122"/>
      <c r="B6" s="122"/>
      <c r="C6" s="122"/>
      <c r="D6" s="122"/>
      <c r="E6" s="122" t="s">
        <v>331</v>
      </c>
      <c r="F6" s="122" t="s">
        <v>302</v>
      </c>
      <c r="G6" s="133" t="s">
        <v>272</v>
      </c>
      <c r="H6" s="133" t="s">
        <v>273</v>
      </c>
      <c r="I6" s="133" t="s">
        <v>275</v>
      </c>
      <c r="J6" s="133" t="s">
        <v>304</v>
      </c>
      <c r="K6" s="133" t="s">
        <v>305</v>
      </c>
      <c r="L6" s="133" t="s">
        <v>306</v>
      </c>
      <c r="M6" s="133" t="s">
        <v>307</v>
      </c>
      <c r="N6" s="122"/>
      <c r="O6" s="122"/>
      <c r="P6" s="128"/>
      <c r="Q6" s="135"/>
      <c r="R6" s="116"/>
      <c r="S6" s="116"/>
      <c r="T6" s="116"/>
    </row>
    <row r="7" spans="1:20" s="10" customFormat="1" ht="120.75" customHeight="1">
      <c r="A7" s="122"/>
      <c r="B7" s="122"/>
      <c r="C7" s="122"/>
      <c r="D7" s="122"/>
      <c r="E7" s="139"/>
      <c r="F7" s="139"/>
      <c r="G7" s="133"/>
      <c r="H7" s="133"/>
      <c r="I7" s="134"/>
      <c r="J7" s="133"/>
      <c r="K7" s="134"/>
      <c r="L7" s="133"/>
      <c r="M7" s="134"/>
      <c r="N7" s="122"/>
      <c r="O7" s="122"/>
      <c r="P7" s="128"/>
      <c r="Q7" s="135"/>
      <c r="R7" s="116"/>
      <c r="S7" s="116"/>
      <c r="T7" s="116"/>
    </row>
    <row r="8" spans="1:20" ht="49.5" customHeight="1">
      <c r="A8" s="117" t="s">
        <v>33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ht="60.75" customHeight="1">
      <c r="A9" s="97" t="s">
        <v>34</v>
      </c>
      <c r="B9" s="45" t="s">
        <v>32</v>
      </c>
      <c r="C9" s="42" t="s">
        <v>177</v>
      </c>
      <c r="D9" s="42" t="s">
        <v>90</v>
      </c>
      <c r="E9" s="56"/>
      <c r="F9" s="56">
        <v>27</v>
      </c>
      <c r="G9" s="56">
        <v>35</v>
      </c>
      <c r="H9" s="56">
        <v>35</v>
      </c>
      <c r="I9" s="56">
        <v>32</v>
      </c>
      <c r="J9" s="56"/>
      <c r="K9" s="56"/>
      <c r="L9" s="56"/>
      <c r="M9" s="56"/>
      <c r="N9" s="1">
        <f aca="true" t="shared" si="0" ref="N9:N16">COUNT(E9:M9)</f>
        <v>4</v>
      </c>
      <c r="O9" s="2">
        <f aca="true" t="shared" si="1" ref="O9:O16">STDEVA(E9:M9)/(SUM(E9:M9)/COUNTIF(E9:M9,"&gt;0"))</f>
        <v>0.11705169667086433</v>
      </c>
      <c r="P9" s="62">
        <f aca="true" t="shared" si="2" ref="P9:P16">1/N9*(SUM(E9:M9))</f>
        <v>32.25</v>
      </c>
      <c r="Q9" s="61">
        <f>P9</f>
        <v>32.25</v>
      </c>
      <c r="R9" s="101">
        <v>33.56</v>
      </c>
      <c r="S9" s="101">
        <v>26.36</v>
      </c>
      <c r="T9" s="101">
        <v>20.49</v>
      </c>
    </row>
    <row r="10" spans="1:20" ht="57.75" customHeight="1">
      <c r="A10" s="97" t="s">
        <v>35</v>
      </c>
      <c r="B10" s="45" t="s">
        <v>32</v>
      </c>
      <c r="C10" s="42" t="s">
        <v>177</v>
      </c>
      <c r="D10" s="42" t="s">
        <v>90</v>
      </c>
      <c r="E10" s="56"/>
      <c r="F10" s="56">
        <v>22</v>
      </c>
      <c r="G10" s="56">
        <v>28</v>
      </c>
      <c r="H10" s="56">
        <v>35</v>
      </c>
      <c r="I10" s="56">
        <v>32</v>
      </c>
      <c r="J10" s="56"/>
      <c r="K10" s="56"/>
      <c r="L10" s="56"/>
      <c r="M10" s="56"/>
      <c r="N10" s="1">
        <f t="shared" si="0"/>
        <v>4</v>
      </c>
      <c r="O10" s="2">
        <f t="shared" si="1"/>
        <v>0.1921335076933033</v>
      </c>
      <c r="P10" s="62">
        <f t="shared" si="2"/>
        <v>29.25</v>
      </c>
      <c r="Q10" s="61">
        <f aca="true" t="shared" si="3" ref="Q10:Q16">P10</f>
        <v>29.25</v>
      </c>
      <c r="R10" s="101">
        <v>27.86</v>
      </c>
      <c r="S10" s="101">
        <v>21.74</v>
      </c>
      <c r="T10" s="101">
        <v>20.85</v>
      </c>
    </row>
    <row r="11" spans="1:20" ht="45.75" customHeight="1">
      <c r="A11" s="97" t="s">
        <v>60</v>
      </c>
      <c r="B11" s="45" t="s">
        <v>32</v>
      </c>
      <c r="C11" s="42" t="s">
        <v>178</v>
      </c>
      <c r="D11" s="42" t="s">
        <v>90</v>
      </c>
      <c r="E11" s="56"/>
      <c r="F11" s="56">
        <v>20</v>
      </c>
      <c r="G11" s="56">
        <v>34</v>
      </c>
      <c r="H11" s="56">
        <v>60</v>
      </c>
      <c r="I11" s="56">
        <v>32</v>
      </c>
      <c r="J11" s="56">
        <v>46.2</v>
      </c>
      <c r="K11" s="56">
        <v>33.91</v>
      </c>
      <c r="L11" s="56">
        <v>33.56</v>
      </c>
      <c r="M11" s="56">
        <v>37.93</v>
      </c>
      <c r="N11" s="1">
        <f t="shared" si="0"/>
        <v>8</v>
      </c>
      <c r="O11" s="2">
        <f t="shared" si="1"/>
        <v>0.31457136464046115</v>
      </c>
      <c r="P11" s="62">
        <f t="shared" si="2"/>
        <v>37.199999999999996</v>
      </c>
      <c r="Q11" s="61">
        <f t="shared" si="3"/>
        <v>37.199999999999996</v>
      </c>
      <c r="R11" s="101">
        <v>32.97</v>
      </c>
      <c r="S11" s="101">
        <v>17.28</v>
      </c>
      <c r="T11" s="101">
        <v>16.21</v>
      </c>
    </row>
    <row r="12" spans="1:20" ht="48" customHeight="1">
      <c r="A12" s="97" t="s">
        <v>174</v>
      </c>
      <c r="B12" s="45" t="s">
        <v>32</v>
      </c>
      <c r="C12" s="42" t="s">
        <v>179</v>
      </c>
      <c r="D12" s="42" t="s">
        <v>111</v>
      </c>
      <c r="E12" s="56"/>
      <c r="F12" s="56">
        <v>230</v>
      </c>
      <c r="G12" s="56">
        <v>220</v>
      </c>
      <c r="H12" s="56">
        <v>190</v>
      </c>
      <c r="I12" s="56">
        <v>190</v>
      </c>
      <c r="J12" s="56"/>
      <c r="K12" s="56"/>
      <c r="L12" s="56"/>
      <c r="M12" s="56"/>
      <c r="N12" s="1">
        <f t="shared" si="0"/>
        <v>4</v>
      </c>
      <c r="O12" s="2">
        <f t="shared" si="1"/>
        <v>0.09935194278596773</v>
      </c>
      <c r="P12" s="62">
        <f t="shared" si="2"/>
        <v>207.5</v>
      </c>
      <c r="Q12" s="61">
        <f t="shared" si="3"/>
        <v>207.5</v>
      </c>
      <c r="R12" s="101">
        <v>220</v>
      </c>
      <c r="S12" s="101">
        <v>233.33</v>
      </c>
      <c r="T12" s="101">
        <v>192.5</v>
      </c>
    </row>
    <row r="13" spans="1:20" ht="60" customHeight="1">
      <c r="A13" s="97" t="s">
        <v>36</v>
      </c>
      <c r="B13" s="45" t="s">
        <v>32</v>
      </c>
      <c r="C13" s="42" t="s">
        <v>182</v>
      </c>
      <c r="D13" s="42" t="s">
        <v>90</v>
      </c>
      <c r="E13" s="56"/>
      <c r="F13" s="56">
        <v>25</v>
      </c>
      <c r="G13" s="56">
        <v>30</v>
      </c>
      <c r="H13" s="56">
        <v>38</v>
      </c>
      <c r="I13" s="56">
        <v>33</v>
      </c>
      <c r="J13" s="56"/>
      <c r="K13" s="56"/>
      <c r="L13" s="56"/>
      <c r="M13" s="56"/>
      <c r="N13" s="1">
        <f t="shared" si="0"/>
        <v>4</v>
      </c>
      <c r="O13" s="2">
        <f t="shared" si="1"/>
        <v>0.17291147765468987</v>
      </c>
      <c r="P13" s="62">
        <f t="shared" si="2"/>
        <v>31.5</v>
      </c>
      <c r="Q13" s="61">
        <f t="shared" si="3"/>
        <v>31.5</v>
      </c>
      <c r="R13" s="101">
        <v>30.86</v>
      </c>
      <c r="S13" s="101">
        <v>28</v>
      </c>
      <c r="T13" s="101">
        <v>20.68</v>
      </c>
    </row>
    <row r="14" spans="1:20" ht="63.75" customHeight="1">
      <c r="A14" s="97" t="s">
        <v>175</v>
      </c>
      <c r="B14" s="45" t="s">
        <v>32</v>
      </c>
      <c r="C14" s="42" t="s">
        <v>180</v>
      </c>
      <c r="D14" s="42" t="s">
        <v>90</v>
      </c>
      <c r="E14" s="56">
        <v>25</v>
      </c>
      <c r="F14" s="56">
        <v>20</v>
      </c>
      <c r="G14" s="56">
        <v>26</v>
      </c>
      <c r="H14" s="56">
        <v>29</v>
      </c>
      <c r="I14" s="56">
        <v>31</v>
      </c>
      <c r="J14" s="56"/>
      <c r="K14" s="56"/>
      <c r="L14" s="56"/>
      <c r="M14" s="56"/>
      <c r="N14" s="1">
        <f t="shared" si="0"/>
        <v>5</v>
      </c>
      <c r="O14" s="2">
        <f t="shared" si="1"/>
        <v>0.16057774021345542</v>
      </c>
      <c r="P14" s="62">
        <f t="shared" si="2"/>
        <v>26.200000000000003</v>
      </c>
      <c r="Q14" s="61">
        <f t="shared" si="3"/>
        <v>26.200000000000003</v>
      </c>
      <c r="R14" s="101">
        <v>23.9</v>
      </c>
      <c r="S14" s="101">
        <v>18.4</v>
      </c>
      <c r="T14" s="101">
        <v>14.73</v>
      </c>
    </row>
    <row r="15" spans="1:20" ht="85.5" customHeight="1">
      <c r="A15" s="97" t="s">
        <v>176</v>
      </c>
      <c r="B15" s="45" t="s">
        <v>11</v>
      </c>
      <c r="C15" s="42" t="s">
        <v>181</v>
      </c>
      <c r="D15" s="42" t="s">
        <v>114</v>
      </c>
      <c r="E15" s="56"/>
      <c r="F15" s="56">
        <v>180</v>
      </c>
      <c r="G15" s="56">
        <v>145</v>
      </c>
      <c r="H15" s="56">
        <v>240</v>
      </c>
      <c r="I15" s="56">
        <v>180</v>
      </c>
      <c r="J15" s="56"/>
      <c r="K15" s="56"/>
      <c r="L15" s="56"/>
      <c r="M15" s="56"/>
      <c r="N15" s="1">
        <f t="shared" si="0"/>
        <v>4</v>
      </c>
      <c r="O15" s="2">
        <f t="shared" si="1"/>
        <v>0.2118085078934161</v>
      </c>
      <c r="P15" s="62">
        <f t="shared" si="2"/>
        <v>186.25</v>
      </c>
      <c r="Q15" s="61">
        <f t="shared" si="3"/>
        <v>186.25</v>
      </c>
      <c r="R15" s="101">
        <v>138.76</v>
      </c>
      <c r="S15" s="101">
        <v>154.25</v>
      </c>
      <c r="T15" s="101">
        <v>98.57</v>
      </c>
    </row>
    <row r="16" spans="1:20" ht="60.75" customHeight="1">
      <c r="A16" s="97" t="s">
        <v>13</v>
      </c>
      <c r="B16" s="45" t="s">
        <v>11</v>
      </c>
      <c r="C16" s="42" t="s">
        <v>183</v>
      </c>
      <c r="D16" s="42" t="s">
        <v>14</v>
      </c>
      <c r="E16" s="56"/>
      <c r="F16" s="56">
        <v>190</v>
      </c>
      <c r="G16" s="56">
        <v>160</v>
      </c>
      <c r="H16" s="56">
        <v>210</v>
      </c>
      <c r="I16" s="56">
        <v>180</v>
      </c>
      <c r="J16" s="56"/>
      <c r="K16" s="56"/>
      <c r="L16" s="56"/>
      <c r="M16" s="56"/>
      <c r="N16" s="1">
        <f t="shared" si="0"/>
        <v>4</v>
      </c>
      <c r="O16" s="2">
        <f t="shared" si="1"/>
        <v>0.11252248645762879</v>
      </c>
      <c r="P16" s="62">
        <f t="shared" si="2"/>
        <v>185</v>
      </c>
      <c r="Q16" s="61">
        <f t="shared" si="3"/>
        <v>185</v>
      </c>
      <c r="R16" s="101">
        <v>135.8</v>
      </c>
      <c r="S16" s="101">
        <v>180.6</v>
      </c>
      <c r="T16" s="101">
        <v>144.46</v>
      </c>
    </row>
    <row r="17" spans="1:16" s="59" customFormat="1" ht="36.75" customHeight="1">
      <c r="A17" s="136" t="s">
        <v>219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</sheetData>
  <sheetProtection/>
  <mergeCells count="25">
    <mergeCell ref="K6:K7"/>
    <mergeCell ref="D5:D7"/>
    <mergeCell ref="F6:F7"/>
    <mergeCell ref="G6:G7"/>
    <mergeCell ref="C5:C7"/>
    <mergeCell ref="H6:H7"/>
    <mergeCell ref="L6:L7"/>
    <mergeCell ref="J6:J7"/>
    <mergeCell ref="A8:T8"/>
    <mergeCell ref="M6:M7"/>
    <mergeCell ref="N1:P1"/>
    <mergeCell ref="A3:P3"/>
    <mergeCell ref="E5:M5"/>
    <mergeCell ref="E6:E7"/>
    <mergeCell ref="B5:B7"/>
    <mergeCell ref="I6:I7"/>
    <mergeCell ref="S5:S7"/>
    <mergeCell ref="T5:T7"/>
    <mergeCell ref="Q5:Q7"/>
    <mergeCell ref="R5:R7"/>
    <mergeCell ref="A17:P17"/>
    <mergeCell ref="N5:N7"/>
    <mergeCell ref="O5:O7"/>
    <mergeCell ref="P5:P7"/>
    <mergeCell ref="A5:A7"/>
  </mergeCells>
  <dataValidations count="1">
    <dataValidation type="list" allowBlank="1" showInputMessage="1" showErrorMessage="1" sqref="B15:B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80" zoomScaleNormal="80" zoomScalePageLayoutView="0" workbookViewId="0" topLeftCell="A1">
      <selection activeCell="R7" sqref="R7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7109375" style="11" customWidth="1"/>
    <col min="4" max="4" width="19.8515625" style="11" customWidth="1"/>
    <col min="5" max="6" width="11.140625" style="12" customWidth="1"/>
    <col min="7" max="7" width="11.57421875" style="12" customWidth="1"/>
    <col min="8" max="8" width="12.140625" style="12" customWidth="1"/>
    <col min="9" max="9" width="11.8515625" style="12" customWidth="1"/>
    <col min="10" max="10" width="12.57421875" style="12" customWidth="1"/>
    <col min="11" max="11" width="8.57421875" style="12" customWidth="1"/>
    <col min="12" max="12" width="8.28125" style="12" customWidth="1"/>
    <col min="13" max="13" width="21.28125" style="12" customWidth="1"/>
    <col min="14" max="14" width="15.7109375" style="12" customWidth="1"/>
    <col min="15" max="15" width="14.57421875" style="11" customWidth="1"/>
    <col min="16" max="16" width="14.7109375" style="11" customWidth="1"/>
    <col min="17" max="17" width="15.28125" style="11" customWidth="1"/>
    <col min="18" max="16384" width="9.140625" style="11" customWidth="1"/>
  </cols>
  <sheetData>
    <row r="1" spans="12:14" ht="20.25" customHeight="1">
      <c r="L1" s="148" t="s">
        <v>68</v>
      </c>
      <c r="M1" s="148"/>
      <c r="N1" s="11"/>
    </row>
    <row r="2" ht="21" customHeight="1" hidden="1"/>
    <row r="3" spans="1:14" ht="27.75" customHeight="1">
      <c r="A3" s="149" t="s">
        <v>280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1"/>
    </row>
    <row r="4" spans="1:14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7" s="14" customFormat="1" ht="30.75" customHeight="1">
      <c r="A5" s="122" t="s">
        <v>53</v>
      </c>
      <c r="B5" s="122" t="s">
        <v>31</v>
      </c>
      <c r="C5" s="122" t="s">
        <v>52</v>
      </c>
      <c r="D5" s="122" t="s">
        <v>19</v>
      </c>
      <c r="E5" s="127" t="s">
        <v>65</v>
      </c>
      <c r="F5" s="127"/>
      <c r="G5" s="127"/>
      <c r="H5" s="127"/>
      <c r="I5" s="127"/>
      <c r="J5" s="127"/>
      <c r="K5" s="122" t="s">
        <v>55</v>
      </c>
      <c r="L5" s="119" t="s">
        <v>56</v>
      </c>
      <c r="M5" s="128" t="s">
        <v>269</v>
      </c>
      <c r="N5" s="135" t="s">
        <v>277</v>
      </c>
      <c r="O5" s="116" t="s">
        <v>303</v>
      </c>
      <c r="P5" s="116" t="s">
        <v>332</v>
      </c>
      <c r="Q5" s="116" t="s">
        <v>333</v>
      </c>
    </row>
    <row r="6" spans="1:17" s="14" customFormat="1" ht="36" customHeight="1">
      <c r="A6" s="122"/>
      <c r="B6" s="122"/>
      <c r="C6" s="122"/>
      <c r="D6" s="122"/>
      <c r="E6" s="119" t="s">
        <v>281</v>
      </c>
      <c r="F6" s="119" t="s">
        <v>283</v>
      </c>
      <c r="G6" s="119" t="s">
        <v>273</v>
      </c>
      <c r="H6" s="119" t="s">
        <v>274</v>
      </c>
      <c r="I6" s="119" t="s">
        <v>275</v>
      </c>
      <c r="J6" s="119" t="s">
        <v>302</v>
      </c>
      <c r="K6" s="122"/>
      <c r="L6" s="130"/>
      <c r="M6" s="128"/>
      <c r="N6" s="135"/>
      <c r="O6" s="116"/>
      <c r="P6" s="116"/>
      <c r="Q6" s="116"/>
    </row>
    <row r="7" spans="1:17" s="14" customFormat="1" ht="82.5" customHeight="1">
      <c r="A7" s="119"/>
      <c r="B7" s="119"/>
      <c r="C7" s="119"/>
      <c r="D7" s="119"/>
      <c r="E7" s="130"/>
      <c r="F7" s="147"/>
      <c r="G7" s="147"/>
      <c r="H7" s="150"/>
      <c r="I7" s="151"/>
      <c r="J7" s="147"/>
      <c r="K7" s="119"/>
      <c r="L7" s="130"/>
      <c r="M7" s="143"/>
      <c r="N7" s="144"/>
      <c r="O7" s="140"/>
      <c r="P7" s="140"/>
      <c r="Q7" s="140"/>
    </row>
    <row r="8" spans="1:17" s="15" customFormat="1" ht="27.75" customHeight="1">
      <c r="A8" s="141" t="s">
        <v>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s="15" customFormat="1" ht="78" customHeight="1">
      <c r="A9" s="45" t="s">
        <v>154</v>
      </c>
      <c r="B9" s="45" t="s">
        <v>32</v>
      </c>
      <c r="C9" s="42" t="s">
        <v>184</v>
      </c>
      <c r="D9" s="42" t="s">
        <v>235</v>
      </c>
      <c r="E9" s="56">
        <v>325</v>
      </c>
      <c r="F9" s="56"/>
      <c r="G9" s="56">
        <v>350</v>
      </c>
      <c r="H9" s="56">
        <v>380</v>
      </c>
      <c r="I9" s="56">
        <v>340</v>
      </c>
      <c r="J9" s="56">
        <v>410</v>
      </c>
      <c r="K9" s="1">
        <f>COUNT(E9:J9)</f>
        <v>5</v>
      </c>
      <c r="L9" s="2">
        <f>STDEVA(E9:J9)/(SUM(E9:J9)/COUNTIF(E9:J9,"&gt;0"))</f>
        <v>0.09414208015493866</v>
      </c>
      <c r="M9" s="62">
        <f>1/K9*(SUM(E9:J9))</f>
        <v>361</v>
      </c>
      <c r="N9" s="61">
        <f>M9</f>
        <v>361</v>
      </c>
      <c r="O9" s="101">
        <v>380</v>
      </c>
      <c r="P9" s="101">
        <v>408.33</v>
      </c>
      <c r="Q9" s="101">
        <v>359</v>
      </c>
    </row>
    <row r="10" spans="1:17" s="15" customFormat="1" ht="78" customHeight="1">
      <c r="A10" s="45" t="s">
        <v>154</v>
      </c>
      <c r="B10" s="45" t="s">
        <v>32</v>
      </c>
      <c r="C10" s="42" t="s">
        <v>236</v>
      </c>
      <c r="D10" s="42" t="s">
        <v>241</v>
      </c>
      <c r="E10" s="56">
        <v>450</v>
      </c>
      <c r="F10" s="56">
        <v>395</v>
      </c>
      <c r="G10" s="56">
        <v>515</v>
      </c>
      <c r="H10" s="56">
        <v>500</v>
      </c>
      <c r="I10" s="56">
        <v>450</v>
      </c>
      <c r="J10" s="56">
        <v>515</v>
      </c>
      <c r="K10" s="1">
        <f>COUNT(E10:J10)</f>
        <v>6</v>
      </c>
      <c r="L10" s="2">
        <f>STDEVA(E10:J10)/(SUM(E10:J10)/COUNTIF(E10:J10,"&gt;0"))</f>
        <v>0.10128472261328472</v>
      </c>
      <c r="M10" s="62">
        <f>1/K10*(SUM(E10:J10))</f>
        <v>470.8333333333333</v>
      </c>
      <c r="N10" s="61">
        <f>M10</f>
        <v>470.8333333333333</v>
      </c>
      <c r="O10" s="101">
        <v>503.33</v>
      </c>
      <c r="P10" s="101">
        <v>488.33</v>
      </c>
      <c r="Q10" s="101"/>
    </row>
    <row r="11" spans="1:17" s="15" customFormat="1" ht="72" customHeight="1">
      <c r="A11" s="45" t="s">
        <v>237</v>
      </c>
      <c r="B11" s="45" t="s">
        <v>32</v>
      </c>
      <c r="C11" s="42" t="s">
        <v>238</v>
      </c>
      <c r="D11" s="42" t="s">
        <v>12</v>
      </c>
      <c r="E11" s="56">
        <v>225</v>
      </c>
      <c r="F11" s="56">
        <v>170</v>
      </c>
      <c r="G11" s="56">
        <v>270</v>
      </c>
      <c r="H11" s="56">
        <v>220</v>
      </c>
      <c r="I11" s="56">
        <v>230</v>
      </c>
      <c r="J11" s="56">
        <v>250</v>
      </c>
      <c r="K11" s="1">
        <f>COUNT(E11:J11)</f>
        <v>6</v>
      </c>
      <c r="L11" s="2">
        <f>STDEVA(E11:J11)/(SUM(E11:J11)/COUNTIF(E11:J11,"&gt;0"))</f>
        <v>0.14824986333222023</v>
      </c>
      <c r="M11" s="62">
        <f>1/K11*(SUM(E11:J11))</f>
        <v>227.5</v>
      </c>
      <c r="N11" s="61">
        <f>M11</f>
        <v>227.5</v>
      </c>
      <c r="O11" s="101">
        <v>246.67</v>
      </c>
      <c r="P11" s="101">
        <v>211</v>
      </c>
      <c r="Q11" s="101">
        <v>208.75</v>
      </c>
    </row>
    <row r="12" spans="1:17" s="15" customFormat="1" ht="72" customHeight="1">
      <c r="A12" s="45" t="s">
        <v>237</v>
      </c>
      <c r="B12" s="45" t="s">
        <v>32</v>
      </c>
      <c r="C12" s="42" t="s">
        <v>239</v>
      </c>
      <c r="D12" s="42" t="s">
        <v>12</v>
      </c>
      <c r="E12" s="56">
        <v>230</v>
      </c>
      <c r="F12" s="56">
        <v>196</v>
      </c>
      <c r="G12" s="56">
        <v>270</v>
      </c>
      <c r="H12" s="56">
        <v>250</v>
      </c>
      <c r="I12" s="56">
        <v>200</v>
      </c>
      <c r="J12" s="56">
        <v>250</v>
      </c>
      <c r="K12" s="1">
        <f>COUNT(E12:J12)</f>
        <v>6</v>
      </c>
      <c r="L12" s="2">
        <f>STDEVA(E12:J12)/(SUM(E12:J12)/COUNTIF(E12:J12,"&gt;0"))</f>
        <v>0.12769214874015555</v>
      </c>
      <c r="M12" s="62">
        <f>1/K12*(SUM(E12:J12))</f>
        <v>232.66666666666666</v>
      </c>
      <c r="N12" s="61">
        <f>M12</f>
        <v>232.66666666666666</v>
      </c>
      <c r="O12" s="101">
        <v>243.33</v>
      </c>
      <c r="P12" s="101">
        <v>230</v>
      </c>
      <c r="Q12" s="101">
        <v>214.38</v>
      </c>
    </row>
    <row r="13" spans="1:17" ht="72" customHeight="1">
      <c r="A13" s="45" t="s">
        <v>237</v>
      </c>
      <c r="B13" s="45" t="s">
        <v>11</v>
      </c>
      <c r="C13" s="42" t="s">
        <v>240</v>
      </c>
      <c r="D13" s="99" t="s">
        <v>12</v>
      </c>
      <c r="E13" s="56">
        <v>550</v>
      </c>
      <c r="F13" s="56">
        <v>360</v>
      </c>
      <c r="G13" s="56">
        <v>510</v>
      </c>
      <c r="H13" s="56">
        <v>700</v>
      </c>
      <c r="I13" s="56">
        <v>400</v>
      </c>
      <c r="J13" s="56">
        <v>650</v>
      </c>
      <c r="K13" s="1">
        <f>COUNT(E13:J13)</f>
        <v>6</v>
      </c>
      <c r="L13" s="2">
        <f>STDEVA(E13:J13)/(SUM(E13:J13)/COUNTIF(E13:J13,"&gt;0"))</f>
        <v>0.25377367618615315</v>
      </c>
      <c r="M13" s="62">
        <f>1/K13*(SUM(E13:J13))</f>
        <v>528.3333333333333</v>
      </c>
      <c r="N13" s="61">
        <f>M13</f>
        <v>528.3333333333333</v>
      </c>
      <c r="O13" s="101">
        <v>613.33</v>
      </c>
      <c r="P13" s="101">
        <v>586.67</v>
      </c>
      <c r="Q13" s="101">
        <v>513.33</v>
      </c>
    </row>
    <row r="14" spans="1:12" ht="9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9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</sheetData>
  <sheetProtection/>
  <mergeCells count="22">
    <mergeCell ref="O5:O7"/>
    <mergeCell ref="I6:I7"/>
    <mergeCell ref="L1:M1"/>
    <mergeCell ref="A3:M3"/>
    <mergeCell ref="A5:A7"/>
    <mergeCell ref="C5:C7"/>
    <mergeCell ref="K5:K7"/>
    <mergeCell ref="P5:P7"/>
    <mergeCell ref="E5:J5"/>
    <mergeCell ref="L5:L7"/>
    <mergeCell ref="B5:B7"/>
    <mergeCell ref="E6:E7"/>
    <mergeCell ref="Q5:Q7"/>
    <mergeCell ref="A8:Q8"/>
    <mergeCell ref="M5:M7"/>
    <mergeCell ref="N5:N7"/>
    <mergeCell ref="A14:L15"/>
    <mergeCell ref="J6:J7"/>
    <mergeCell ref="F6:F7"/>
    <mergeCell ref="D5:D7"/>
    <mergeCell ref="G6:G7"/>
    <mergeCell ref="H6:H7"/>
  </mergeCells>
  <dataValidations count="1">
    <dataValidation type="list" allowBlank="1" showInputMessage="1" showErrorMessage="1" sqref="B13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zoomScalePageLayoutView="0" workbookViewId="0" topLeftCell="A7">
      <selection activeCell="R13" sqref="R13"/>
    </sheetView>
  </sheetViews>
  <sheetFormatPr defaultColWidth="9.140625" defaultRowHeight="15"/>
  <cols>
    <col min="1" max="1" width="21.7109375" style="8" customWidth="1"/>
    <col min="2" max="2" width="9.7109375" style="8" customWidth="1"/>
    <col min="3" max="3" width="27.00390625" style="8" customWidth="1"/>
    <col min="4" max="4" width="11.00390625" style="8" customWidth="1"/>
    <col min="5" max="5" width="12.421875" style="9" customWidth="1"/>
    <col min="6" max="6" width="12.28125" style="9" customWidth="1"/>
    <col min="7" max="7" width="12.421875" style="9" customWidth="1"/>
    <col min="8" max="8" width="12.00390625" style="9" customWidth="1"/>
    <col min="9" max="9" width="12.28125" style="9" customWidth="1"/>
    <col min="10" max="10" width="12.7109375" style="9" customWidth="1"/>
    <col min="11" max="11" width="13.00390625" style="9" customWidth="1"/>
    <col min="12" max="12" width="10.140625" style="9" customWidth="1"/>
    <col min="13" max="13" width="9.7109375" style="9" customWidth="1"/>
    <col min="14" max="14" width="10.8515625" style="9" customWidth="1"/>
    <col min="15" max="15" width="23.28125" style="9" customWidth="1"/>
    <col min="16" max="16" width="17.421875" style="9" customWidth="1"/>
    <col min="17" max="17" width="17.7109375" style="8" customWidth="1"/>
    <col min="18" max="18" width="15.421875" style="8" customWidth="1"/>
    <col min="19" max="19" width="14.57421875" style="8" customWidth="1"/>
    <col min="20" max="16384" width="9.140625" style="8" customWidth="1"/>
  </cols>
  <sheetData>
    <row r="1" spans="13:16" ht="19.5" customHeight="1">
      <c r="M1" s="137" t="s">
        <v>69</v>
      </c>
      <c r="N1" s="137"/>
      <c r="O1" s="137"/>
      <c r="P1" s="8"/>
    </row>
    <row r="3" spans="1:15" s="40" customFormat="1" ht="24" customHeight="1">
      <c r="A3" s="153" t="s">
        <v>293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5:16" ht="9.7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6" spans="1:19" s="10" customFormat="1" ht="36.75" customHeight="1">
      <c r="A6" s="122" t="s">
        <v>53</v>
      </c>
      <c r="B6" s="122" t="s">
        <v>31</v>
      </c>
      <c r="C6" s="122" t="s">
        <v>52</v>
      </c>
      <c r="D6" s="122" t="s">
        <v>19</v>
      </c>
      <c r="E6" s="127" t="s">
        <v>65</v>
      </c>
      <c r="F6" s="127"/>
      <c r="G6" s="127"/>
      <c r="H6" s="127"/>
      <c r="I6" s="127"/>
      <c r="J6" s="127"/>
      <c r="K6" s="127"/>
      <c r="L6" s="127"/>
      <c r="M6" s="119" t="s">
        <v>55</v>
      </c>
      <c r="N6" s="119" t="s">
        <v>56</v>
      </c>
      <c r="O6" s="143" t="s">
        <v>270</v>
      </c>
      <c r="P6" s="144" t="s">
        <v>294</v>
      </c>
      <c r="Q6" s="140" t="s">
        <v>303</v>
      </c>
      <c r="R6" s="140" t="s">
        <v>332</v>
      </c>
      <c r="S6" s="140" t="s">
        <v>333</v>
      </c>
    </row>
    <row r="7" spans="1:19" s="10" customFormat="1" ht="126" customHeight="1">
      <c r="A7" s="122"/>
      <c r="B7" s="122"/>
      <c r="C7" s="122"/>
      <c r="D7" s="122"/>
      <c r="E7" s="94" t="s">
        <v>281</v>
      </c>
      <c r="F7" s="94" t="s">
        <v>283</v>
      </c>
      <c r="G7" s="94" t="s">
        <v>273</v>
      </c>
      <c r="H7" s="94" t="s">
        <v>274</v>
      </c>
      <c r="I7" s="94" t="s">
        <v>275</v>
      </c>
      <c r="J7" s="94" t="s">
        <v>299</v>
      </c>
      <c r="K7" s="94" t="s">
        <v>302</v>
      </c>
      <c r="L7" s="94"/>
      <c r="M7" s="131"/>
      <c r="N7" s="131"/>
      <c r="O7" s="155"/>
      <c r="P7" s="156"/>
      <c r="Q7" s="152"/>
      <c r="R7" s="152"/>
      <c r="S7" s="152"/>
    </row>
    <row r="8" spans="1:19" ht="26.25" customHeight="1">
      <c r="A8" s="117" t="s">
        <v>10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ht="93.75" customHeight="1">
      <c r="A9" s="45" t="s">
        <v>159</v>
      </c>
      <c r="B9" s="45" t="s">
        <v>32</v>
      </c>
      <c r="C9" s="42" t="s">
        <v>247</v>
      </c>
      <c r="D9" s="42" t="s">
        <v>91</v>
      </c>
      <c r="E9" s="56">
        <v>155</v>
      </c>
      <c r="F9" s="56"/>
      <c r="G9" s="56">
        <v>220</v>
      </c>
      <c r="H9" s="56">
        <v>160</v>
      </c>
      <c r="I9" s="56">
        <v>160</v>
      </c>
      <c r="J9" s="56">
        <v>122</v>
      </c>
      <c r="K9" s="56">
        <v>155</v>
      </c>
      <c r="L9" s="56"/>
      <c r="M9" s="1">
        <f>COUNT(E9:L9)</f>
        <v>6</v>
      </c>
      <c r="N9" s="2">
        <f>STDEVA(E9:L9)/(SUM(E9:L9)/COUNTIF(E9:L9,"&gt;0"))</f>
        <v>0.19656399170482294</v>
      </c>
      <c r="O9" s="62">
        <f>1/M9*(SUM(E9:L9))</f>
        <v>162</v>
      </c>
      <c r="P9" s="61">
        <f>O9</f>
        <v>162</v>
      </c>
      <c r="Q9" s="101">
        <v>122.89</v>
      </c>
      <c r="R9" s="101">
        <v>130</v>
      </c>
      <c r="S9" s="101">
        <v>124.25</v>
      </c>
    </row>
    <row r="10" spans="1:19" ht="81.75" customHeight="1">
      <c r="A10" s="45" t="s">
        <v>159</v>
      </c>
      <c r="B10" s="45" t="s">
        <v>32</v>
      </c>
      <c r="C10" s="42" t="s">
        <v>242</v>
      </c>
      <c r="D10" s="42" t="s">
        <v>92</v>
      </c>
      <c r="E10" s="56">
        <v>165</v>
      </c>
      <c r="F10" s="56"/>
      <c r="G10" s="56">
        <v>203</v>
      </c>
      <c r="H10" s="56">
        <v>160</v>
      </c>
      <c r="I10" s="56">
        <v>150</v>
      </c>
      <c r="J10" s="56">
        <v>146</v>
      </c>
      <c r="K10" s="56">
        <v>165</v>
      </c>
      <c r="L10" s="56"/>
      <c r="M10" s="1">
        <f>COUNT(E10:L10)</f>
        <v>6</v>
      </c>
      <c r="N10" s="2">
        <f>STDEVA(E10:L10)/(SUM(E10:L10)/COUNTIF(E10:L10,"&gt;0"))</f>
        <v>0.1229867308999256</v>
      </c>
      <c r="O10" s="62">
        <f>1/M10*(SUM(E10:L10))</f>
        <v>164.83333333333331</v>
      </c>
      <c r="P10" s="61">
        <f>O10</f>
        <v>164.83333333333331</v>
      </c>
      <c r="Q10" s="101">
        <v>157</v>
      </c>
      <c r="R10" s="101">
        <v>150.67</v>
      </c>
      <c r="S10" s="101">
        <v>164.2</v>
      </c>
    </row>
    <row r="11" spans="1:19" ht="75" customHeight="1">
      <c r="A11" s="45" t="s">
        <v>159</v>
      </c>
      <c r="B11" s="45" t="s">
        <v>32</v>
      </c>
      <c r="C11" s="42" t="s">
        <v>243</v>
      </c>
      <c r="D11" s="42" t="s">
        <v>92</v>
      </c>
      <c r="E11" s="56">
        <v>185</v>
      </c>
      <c r="F11" s="56"/>
      <c r="G11" s="56">
        <v>290</v>
      </c>
      <c r="H11" s="56">
        <v>220</v>
      </c>
      <c r="I11" s="56">
        <v>160</v>
      </c>
      <c r="J11" s="56">
        <v>160</v>
      </c>
      <c r="K11" s="56">
        <v>210</v>
      </c>
      <c r="L11" s="56"/>
      <c r="M11" s="1">
        <f>COUNT(E11:L11)</f>
        <v>6</v>
      </c>
      <c r="N11" s="2">
        <f>STDEVA(E11:L11)/(SUM(E11:L11)/COUNTIF(E11:L11,"&gt;0"))</f>
        <v>0.23915720407970928</v>
      </c>
      <c r="O11" s="62">
        <f>1/M11*(SUM(E11:L11))</f>
        <v>204.16666666666666</v>
      </c>
      <c r="P11" s="61">
        <f>O11</f>
        <v>204.16666666666666</v>
      </c>
      <c r="Q11" s="101">
        <v>196.67</v>
      </c>
      <c r="R11" s="101">
        <v>185.27</v>
      </c>
      <c r="S11" s="101">
        <v>193.36</v>
      </c>
    </row>
    <row r="12" spans="1:19" ht="84" customHeight="1">
      <c r="A12" s="45" t="s">
        <v>159</v>
      </c>
      <c r="B12" s="45" t="s">
        <v>32</v>
      </c>
      <c r="C12" s="42" t="s">
        <v>244</v>
      </c>
      <c r="D12" s="42" t="s">
        <v>92</v>
      </c>
      <c r="E12" s="56">
        <v>170</v>
      </c>
      <c r="F12" s="56"/>
      <c r="G12" s="56">
        <v>210</v>
      </c>
      <c r="H12" s="56">
        <v>170</v>
      </c>
      <c r="I12" s="56">
        <v>140</v>
      </c>
      <c r="J12" s="56">
        <v>155</v>
      </c>
      <c r="K12" s="56">
        <v>180</v>
      </c>
      <c r="L12" s="56"/>
      <c r="M12" s="1">
        <f>COUNT(E12:L12)</f>
        <v>6</v>
      </c>
      <c r="N12" s="2">
        <f>STDEVA(E12:L12)/(SUM(E12:L12)/COUNTIF(E12:L12,"&gt;0"))</f>
        <v>0.13903722662177445</v>
      </c>
      <c r="O12" s="62">
        <f>1/M12*(SUM(E12:L12))</f>
        <v>170.83333333333331</v>
      </c>
      <c r="P12" s="61">
        <f>O12</f>
        <v>170.83333333333331</v>
      </c>
      <c r="Q12" s="101">
        <v>163.33</v>
      </c>
      <c r="R12" s="101">
        <v>155.83</v>
      </c>
      <c r="S12" s="101"/>
    </row>
    <row r="13" spans="1:19" ht="71.25" customHeight="1">
      <c r="A13" s="45" t="s">
        <v>245</v>
      </c>
      <c r="B13" s="45" t="s">
        <v>32</v>
      </c>
      <c r="C13" s="42" t="s">
        <v>246</v>
      </c>
      <c r="D13" s="42" t="s">
        <v>91</v>
      </c>
      <c r="E13" s="28">
        <v>160</v>
      </c>
      <c r="F13" s="28">
        <v>125</v>
      </c>
      <c r="G13" s="28">
        <v>270</v>
      </c>
      <c r="H13" s="28">
        <v>160</v>
      </c>
      <c r="I13" s="28">
        <v>140</v>
      </c>
      <c r="J13" s="28">
        <v>122</v>
      </c>
      <c r="K13" s="28">
        <v>160</v>
      </c>
      <c r="L13" s="28"/>
      <c r="M13" s="1">
        <f>COUNT(E13:L13)</f>
        <v>7</v>
      </c>
      <c r="N13" s="2">
        <f>STDEVA(E13:L13)/(SUM(E13:L13)/COUNTIF(E13:L13,"&gt;0"))</f>
        <v>0.30913530506506653</v>
      </c>
      <c r="O13" s="62">
        <f>1/M13*(SUM(E13:L13))</f>
        <v>162.42857142857142</v>
      </c>
      <c r="P13" s="61">
        <f>O13</f>
        <v>162.42857142857142</v>
      </c>
      <c r="Q13" s="101">
        <v>131.41</v>
      </c>
      <c r="R13" s="101">
        <v>141.67</v>
      </c>
      <c r="S13" s="101">
        <v>126.99</v>
      </c>
    </row>
    <row r="14" spans="1:4" ht="9.75">
      <c r="A14" s="47"/>
      <c r="B14" s="47"/>
      <c r="C14" s="47"/>
      <c r="D14" s="47"/>
    </row>
    <row r="15" spans="1:16" ht="35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8"/>
    </row>
  </sheetData>
  <sheetProtection/>
  <mergeCells count="16">
    <mergeCell ref="M6:M7"/>
    <mergeCell ref="Q6:Q7"/>
    <mergeCell ref="A15:O15"/>
    <mergeCell ref="N6:N7"/>
    <mergeCell ref="O6:O7"/>
    <mergeCell ref="P6:P7"/>
    <mergeCell ref="R6:R7"/>
    <mergeCell ref="S6:S7"/>
    <mergeCell ref="A8:S8"/>
    <mergeCell ref="M1:O1"/>
    <mergeCell ref="A3:O3"/>
    <mergeCell ref="A6:A7"/>
    <mergeCell ref="B6:B7"/>
    <mergeCell ref="C6:C7"/>
    <mergeCell ref="D6:D7"/>
    <mergeCell ref="E6:L6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70" zoomScaleNormal="70" zoomScalePageLayoutView="0" workbookViewId="0" topLeftCell="A12">
      <selection activeCell="L12" sqref="L12"/>
    </sheetView>
  </sheetViews>
  <sheetFormatPr defaultColWidth="9.140625" defaultRowHeight="15"/>
  <cols>
    <col min="1" max="1" width="16.8515625" style="16" customWidth="1"/>
    <col min="2" max="2" width="13.140625" style="16" customWidth="1"/>
    <col min="3" max="4" width="17.7109375" style="16" customWidth="1"/>
    <col min="5" max="5" width="11.57421875" style="17" customWidth="1"/>
    <col min="6" max="6" width="10.00390625" style="17" customWidth="1"/>
    <col min="7" max="7" width="11.57421875" style="17" customWidth="1"/>
    <col min="8" max="8" width="10.7109375" style="17" customWidth="1"/>
    <col min="9" max="9" width="11.57421875" style="17" customWidth="1"/>
    <col min="10" max="12" width="11.8515625" style="17" customWidth="1"/>
    <col min="13" max="13" width="13.421875" style="17" customWidth="1"/>
    <col min="14" max="14" width="9.8515625" style="17" customWidth="1"/>
    <col min="15" max="15" width="12.421875" style="17" customWidth="1"/>
    <col min="16" max="16" width="17.421875" style="17" customWidth="1"/>
    <col min="17" max="17" width="15.7109375" style="17" customWidth="1"/>
    <col min="18" max="18" width="17.7109375" style="17" customWidth="1"/>
    <col min="19" max="19" width="15.8515625" style="16" customWidth="1"/>
    <col min="20" max="20" width="16.57421875" style="16" customWidth="1"/>
    <col min="21" max="16384" width="9.140625" style="16" customWidth="1"/>
  </cols>
  <sheetData>
    <row r="1" spans="13:15" ht="42.75" customHeight="1">
      <c r="M1" s="50"/>
      <c r="N1" s="166" t="s">
        <v>70</v>
      </c>
      <c r="O1" s="166"/>
    </row>
    <row r="3" spans="1:18" ht="41.25" customHeight="1">
      <c r="A3" s="167" t="s">
        <v>295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"/>
      <c r="R3" s="16"/>
    </row>
    <row r="5" spans="1:20" s="18" customFormat="1" ht="36" customHeight="1">
      <c r="A5" s="160" t="s">
        <v>53</v>
      </c>
      <c r="B5" s="160" t="s">
        <v>31</v>
      </c>
      <c r="C5" s="160" t="s">
        <v>52</v>
      </c>
      <c r="D5" s="160" t="s">
        <v>18</v>
      </c>
      <c r="E5" s="171" t="s">
        <v>65</v>
      </c>
      <c r="F5" s="171"/>
      <c r="G5" s="171"/>
      <c r="H5" s="171"/>
      <c r="I5" s="171"/>
      <c r="J5" s="171"/>
      <c r="K5" s="171"/>
      <c r="L5" s="171"/>
      <c r="M5" s="171"/>
      <c r="N5" s="160" t="s">
        <v>55</v>
      </c>
      <c r="O5" s="160" t="s">
        <v>56</v>
      </c>
      <c r="P5" s="164" t="s">
        <v>270</v>
      </c>
      <c r="Q5" s="169" t="s">
        <v>277</v>
      </c>
      <c r="R5" s="157" t="s">
        <v>303</v>
      </c>
      <c r="S5" s="157" t="s">
        <v>332</v>
      </c>
      <c r="T5" s="157" t="s">
        <v>333</v>
      </c>
    </row>
    <row r="6" spans="1:20" s="18" customFormat="1" ht="38.25" customHeight="1">
      <c r="A6" s="160"/>
      <c r="B6" s="160"/>
      <c r="C6" s="160"/>
      <c r="D6" s="160"/>
      <c r="E6" s="161" t="s">
        <v>283</v>
      </c>
      <c r="F6" s="161" t="s">
        <v>273</v>
      </c>
      <c r="G6" s="161" t="s">
        <v>274</v>
      </c>
      <c r="H6" s="161" t="s">
        <v>275</v>
      </c>
      <c r="I6" s="161" t="s">
        <v>302</v>
      </c>
      <c r="J6" s="161" t="s">
        <v>310</v>
      </c>
      <c r="K6" s="161" t="s">
        <v>311</v>
      </c>
      <c r="L6" s="161" t="s">
        <v>337</v>
      </c>
      <c r="M6" s="161" t="s">
        <v>309</v>
      </c>
      <c r="N6" s="160"/>
      <c r="O6" s="160"/>
      <c r="P6" s="164"/>
      <c r="Q6" s="169"/>
      <c r="R6" s="157"/>
      <c r="S6" s="157"/>
      <c r="T6" s="157"/>
    </row>
    <row r="7" spans="1:20" s="18" customFormat="1" ht="140.25" customHeight="1">
      <c r="A7" s="160"/>
      <c r="B7" s="160"/>
      <c r="C7" s="160"/>
      <c r="D7" s="160"/>
      <c r="E7" s="162"/>
      <c r="F7" s="162"/>
      <c r="G7" s="163"/>
      <c r="H7" s="163"/>
      <c r="I7" s="163"/>
      <c r="J7" s="165"/>
      <c r="K7" s="165"/>
      <c r="L7" s="165"/>
      <c r="M7" s="163"/>
      <c r="N7" s="160"/>
      <c r="O7" s="160"/>
      <c r="P7" s="164"/>
      <c r="Q7" s="169"/>
      <c r="R7" s="157"/>
      <c r="S7" s="157"/>
      <c r="T7" s="157"/>
    </row>
    <row r="8" spans="1:20" ht="41.25" customHeight="1">
      <c r="A8" s="158" t="s">
        <v>37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pans="1:20" ht="117.75" customHeight="1">
      <c r="A9" s="45" t="s">
        <v>127</v>
      </c>
      <c r="B9" s="48" t="s">
        <v>32</v>
      </c>
      <c r="C9" s="42" t="s">
        <v>155</v>
      </c>
      <c r="D9" s="42" t="s">
        <v>126</v>
      </c>
      <c r="E9" s="21">
        <v>300</v>
      </c>
      <c r="F9" s="21">
        <v>325</v>
      </c>
      <c r="G9" s="21">
        <v>320</v>
      </c>
      <c r="H9" s="21">
        <v>240</v>
      </c>
      <c r="I9" s="21">
        <v>360</v>
      </c>
      <c r="J9" s="21"/>
      <c r="K9" s="21"/>
      <c r="L9" s="21"/>
      <c r="M9" s="21"/>
      <c r="N9" s="20">
        <f aca="true" t="shared" si="0" ref="N9:N14">COUNT(E9:M9)</f>
        <v>5</v>
      </c>
      <c r="O9" s="22">
        <f aca="true" t="shared" si="1" ref="O9:O14">STDEVA(E9:M9)/(SUM(E9:M9)/COUNTIF(E9:M9,"&gt;0"))</f>
        <v>0.14309185093484883</v>
      </c>
      <c r="P9" s="65">
        <f aca="true" t="shared" si="2" ref="P9:P14">1/N9*(SUM(E9:M9))</f>
        <v>309</v>
      </c>
      <c r="Q9" s="66">
        <f aca="true" t="shared" si="3" ref="Q9:Q14">P9</f>
        <v>309</v>
      </c>
      <c r="R9" s="104">
        <v>313</v>
      </c>
      <c r="S9" s="104">
        <v>335</v>
      </c>
      <c r="T9" s="104">
        <v>334.67</v>
      </c>
    </row>
    <row r="10" spans="1:20" ht="126" customHeight="1">
      <c r="A10" s="45" t="s">
        <v>127</v>
      </c>
      <c r="B10" s="48" t="s">
        <v>32</v>
      </c>
      <c r="C10" s="42" t="s">
        <v>156</v>
      </c>
      <c r="D10" s="42" t="s">
        <v>126</v>
      </c>
      <c r="E10" s="21">
        <v>205</v>
      </c>
      <c r="F10" s="21">
        <v>325</v>
      </c>
      <c r="G10" s="21">
        <v>340</v>
      </c>
      <c r="H10" s="21">
        <v>240</v>
      </c>
      <c r="I10" s="21">
        <v>350</v>
      </c>
      <c r="J10" s="21"/>
      <c r="K10" s="21"/>
      <c r="L10" s="21"/>
      <c r="M10" s="21"/>
      <c r="N10" s="20">
        <f t="shared" si="0"/>
        <v>5</v>
      </c>
      <c r="O10" s="22">
        <f t="shared" si="1"/>
        <v>0.22345726394191534</v>
      </c>
      <c r="P10" s="65">
        <f t="shared" si="2"/>
        <v>292</v>
      </c>
      <c r="Q10" s="66">
        <f t="shared" si="3"/>
        <v>292</v>
      </c>
      <c r="R10" s="104">
        <v>303</v>
      </c>
      <c r="S10" s="104">
        <v>338.33</v>
      </c>
      <c r="T10" s="104">
        <v>341.33</v>
      </c>
    </row>
    <row r="11" spans="1:20" ht="126.75" customHeight="1">
      <c r="A11" s="45" t="s">
        <v>127</v>
      </c>
      <c r="B11" s="48" t="s">
        <v>32</v>
      </c>
      <c r="C11" s="42" t="s">
        <v>157</v>
      </c>
      <c r="D11" s="42" t="s">
        <v>126</v>
      </c>
      <c r="E11" s="21">
        <v>290</v>
      </c>
      <c r="F11" s="21">
        <v>325</v>
      </c>
      <c r="G11" s="21">
        <v>360</v>
      </c>
      <c r="H11" s="21">
        <v>250</v>
      </c>
      <c r="I11" s="21">
        <v>380</v>
      </c>
      <c r="J11" s="21"/>
      <c r="K11" s="21"/>
      <c r="L11" s="21"/>
      <c r="M11" s="21"/>
      <c r="N11" s="20">
        <f t="shared" si="0"/>
        <v>5</v>
      </c>
      <c r="O11" s="22">
        <f t="shared" si="1"/>
        <v>0.16351431117770354</v>
      </c>
      <c r="P11" s="65">
        <f t="shared" si="2"/>
        <v>321</v>
      </c>
      <c r="Q11" s="66">
        <f t="shared" si="3"/>
        <v>321</v>
      </c>
      <c r="R11" s="104">
        <v>348.5</v>
      </c>
      <c r="S11" s="104">
        <v>355</v>
      </c>
      <c r="T11" s="104">
        <v>338</v>
      </c>
    </row>
    <row r="12" spans="1:20" ht="129" customHeight="1">
      <c r="A12" s="48" t="s">
        <v>248</v>
      </c>
      <c r="B12" s="48" t="s">
        <v>32</v>
      </c>
      <c r="C12" s="43" t="s">
        <v>249</v>
      </c>
      <c r="D12" s="43" t="s">
        <v>49</v>
      </c>
      <c r="E12" s="21">
        <v>230</v>
      </c>
      <c r="F12" s="21">
        <v>390</v>
      </c>
      <c r="G12" s="21">
        <v>380</v>
      </c>
      <c r="H12" s="21">
        <v>270</v>
      </c>
      <c r="I12" s="21">
        <v>480</v>
      </c>
      <c r="J12" s="21"/>
      <c r="K12" s="21"/>
      <c r="L12" s="21">
        <v>534</v>
      </c>
      <c r="M12" s="21"/>
      <c r="N12" s="20">
        <f t="shared" si="0"/>
        <v>6</v>
      </c>
      <c r="O12" s="22">
        <f t="shared" si="1"/>
        <v>0.30728440807798296</v>
      </c>
      <c r="P12" s="65">
        <f t="shared" si="2"/>
        <v>380.66666666666663</v>
      </c>
      <c r="Q12" s="66">
        <f t="shared" si="3"/>
        <v>380.66666666666663</v>
      </c>
      <c r="R12" s="104">
        <v>398.2</v>
      </c>
      <c r="S12" s="104">
        <v>406.67</v>
      </c>
      <c r="T12" s="104">
        <v>490.01</v>
      </c>
    </row>
    <row r="13" spans="1:20" ht="117.75" customHeight="1">
      <c r="A13" s="48" t="s">
        <v>250</v>
      </c>
      <c r="B13" s="48" t="s">
        <v>32</v>
      </c>
      <c r="C13" s="43" t="s">
        <v>251</v>
      </c>
      <c r="D13" s="43" t="s">
        <v>93</v>
      </c>
      <c r="E13" s="21">
        <v>323.08</v>
      </c>
      <c r="F13" s="21">
        <v>360</v>
      </c>
      <c r="G13" s="21">
        <v>580</v>
      </c>
      <c r="H13" s="21">
        <v>220</v>
      </c>
      <c r="I13" s="21">
        <v>400</v>
      </c>
      <c r="J13" s="21">
        <v>303</v>
      </c>
      <c r="K13" s="21"/>
      <c r="L13" s="21"/>
      <c r="M13" s="21">
        <v>304.9</v>
      </c>
      <c r="N13" s="20">
        <f t="shared" si="0"/>
        <v>7</v>
      </c>
      <c r="O13" s="22">
        <f t="shared" si="1"/>
        <v>0.3186086861010498</v>
      </c>
      <c r="P13" s="65">
        <f t="shared" si="2"/>
        <v>355.8542857142857</v>
      </c>
      <c r="Q13" s="66">
        <f t="shared" si="3"/>
        <v>355.8542857142857</v>
      </c>
      <c r="R13" s="104">
        <v>446.67</v>
      </c>
      <c r="S13" s="104">
        <v>446.67</v>
      </c>
      <c r="T13" s="104">
        <v>418.85</v>
      </c>
    </row>
    <row r="14" spans="1:20" ht="126" customHeight="1">
      <c r="A14" s="48" t="s">
        <v>250</v>
      </c>
      <c r="B14" s="48" t="s">
        <v>32</v>
      </c>
      <c r="C14" s="43" t="s">
        <v>252</v>
      </c>
      <c r="D14" s="43" t="s">
        <v>93</v>
      </c>
      <c r="E14" s="21">
        <v>316.92</v>
      </c>
      <c r="F14" s="21">
        <v>340</v>
      </c>
      <c r="G14" s="21">
        <v>530</v>
      </c>
      <c r="H14" s="21">
        <v>200</v>
      </c>
      <c r="I14" s="21">
        <v>390</v>
      </c>
      <c r="J14" s="21"/>
      <c r="K14" s="21">
        <v>375.8</v>
      </c>
      <c r="L14" s="21"/>
      <c r="M14" s="21"/>
      <c r="N14" s="20">
        <f t="shared" si="0"/>
        <v>6</v>
      </c>
      <c r="O14" s="22">
        <f t="shared" si="1"/>
        <v>0.299920107291982</v>
      </c>
      <c r="P14" s="65">
        <f t="shared" si="2"/>
        <v>358.7866666666667</v>
      </c>
      <c r="Q14" s="66">
        <f t="shared" si="3"/>
        <v>358.7866666666667</v>
      </c>
      <c r="R14" s="104">
        <v>416.67</v>
      </c>
      <c r="S14" s="104">
        <v>416.67</v>
      </c>
      <c r="T14" s="104">
        <v>394.16</v>
      </c>
    </row>
    <row r="16" spans="1:16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1:16" ht="13.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8" ht="13.5">
      <c r="A18" s="166" t="s">
        <v>232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6"/>
      <c r="R18" s="16"/>
    </row>
    <row r="19" spans="1:18" ht="13.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6"/>
      <c r="R19" s="16"/>
    </row>
  </sheetData>
  <sheetProtection/>
  <mergeCells count="26">
    <mergeCell ref="A16:P17"/>
    <mergeCell ref="Q5:Q7"/>
    <mergeCell ref="A18:P19"/>
    <mergeCell ref="B5:B7"/>
    <mergeCell ref="G6:G7"/>
    <mergeCell ref="E5:M5"/>
    <mergeCell ref="M6:M7"/>
    <mergeCell ref="D5:D7"/>
    <mergeCell ref="N1:O1"/>
    <mergeCell ref="A3:P3"/>
    <mergeCell ref="C5:C7"/>
    <mergeCell ref="O5:O7"/>
    <mergeCell ref="H6:H7"/>
    <mergeCell ref="R5:R7"/>
    <mergeCell ref="J6:J7"/>
    <mergeCell ref="K6:K7"/>
    <mergeCell ref="E6:E7"/>
    <mergeCell ref="A5:A7"/>
    <mergeCell ref="S5:S7"/>
    <mergeCell ref="T5:T7"/>
    <mergeCell ref="A8:T8"/>
    <mergeCell ref="N5:N7"/>
    <mergeCell ref="F6:F7"/>
    <mergeCell ref="I6:I7"/>
    <mergeCell ref="P5:P7"/>
    <mergeCell ref="L6:L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70" zoomScaleNormal="70" zoomScalePageLayoutView="0" workbookViewId="0" topLeftCell="A31">
      <selection activeCell="P36" sqref="P36"/>
    </sheetView>
  </sheetViews>
  <sheetFormatPr defaultColWidth="9.140625" defaultRowHeight="15"/>
  <cols>
    <col min="1" max="1" width="15.8515625" style="16" customWidth="1"/>
    <col min="2" max="2" width="11.140625" style="16" customWidth="1"/>
    <col min="3" max="3" width="21.28125" style="16" customWidth="1"/>
    <col min="4" max="4" width="18.00390625" style="16" customWidth="1"/>
    <col min="5" max="5" width="10.421875" style="17" customWidth="1"/>
    <col min="6" max="6" width="8.7109375" style="17" customWidth="1"/>
    <col min="7" max="7" width="8.421875" style="17" customWidth="1"/>
    <col min="8" max="8" width="8.28125" style="17" customWidth="1"/>
    <col min="9" max="9" width="9.00390625" style="17" customWidth="1"/>
    <col min="10" max="10" width="9.28125" style="17" customWidth="1"/>
    <col min="11" max="11" width="9.00390625" style="17" customWidth="1"/>
    <col min="12" max="12" width="10.421875" style="17" customWidth="1"/>
    <col min="13" max="13" width="10.140625" style="17" customWidth="1"/>
    <col min="14" max="17" width="10.00390625" style="17" customWidth="1"/>
    <col min="18" max="18" width="11.140625" style="17" customWidth="1"/>
    <col min="19" max="19" width="12.140625" style="17" customWidth="1"/>
    <col min="20" max="20" width="18.28125" style="17" customWidth="1"/>
    <col min="21" max="21" width="13.8515625" style="17" customWidth="1"/>
    <col min="22" max="22" width="15.7109375" style="17" customWidth="1"/>
    <col min="23" max="23" width="13.7109375" style="16" customWidth="1"/>
    <col min="24" max="24" width="12.8515625" style="16" customWidth="1"/>
    <col min="25" max="16384" width="9.140625" style="16" customWidth="1"/>
  </cols>
  <sheetData>
    <row r="1" spans="18:22" ht="19.5" customHeight="1">
      <c r="R1" s="166" t="s">
        <v>73</v>
      </c>
      <c r="S1" s="166"/>
      <c r="T1" s="166"/>
      <c r="U1" s="16"/>
      <c r="V1" s="16"/>
    </row>
    <row r="3" spans="1:22" ht="58.5" customHeight="1">
      <c r="A3" s="190" t="s">
        <v>285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6"/>
      <c r="V3" s="16"/>
    </row>
    <row r="4" spans="1:24" s="18" customFormat="1" ht="41.25" customHeight="1">
      <c r="A4" s="160" t="s">
        <v>53</v>
      </c>
      <c r="B4" s="160" t="s">
        <v>31</v>
      </c>
      <c r="C4" s="160" t="s">
        <v>52</v>
      </c>
      <c r="D4" s="160" t="s">
        <v>19</v>
      </c>
      <c r="E4" s="182" t="s">
        <v>65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60" t="s">
        <v>55</v>
      </c>
      <c r="S4" s="161" t="s">
        <v>56</v>
      </c>
      <c r="T4" s="164" t="s">
        <v>270</v>
      </c>
      <c r="U4" s="169" t="s">
        <v>286</v>
      </c>
      <c r="V4" s="157" t="s">
        <v>334</v>
      </c>
      <c r="W4" s="157" t="s">
        <v>335</v>
      </c>
      <c r="X4" s="157" t="s">
        <v>336</v>
      </c>
    </row>
    <row r="5" spans="1:24" s="18" customFormat="1" ht="53.25" customHeight="1">
      <c r="A5" s="160"/>
      <c r="B5" s="160"/>
      <c r="C5" s="160"/>
      <c r="D5" s="160"/>
      <c r="E5" s="177" t="s">
        <v>283</v>
      </c>
      <c r="F5" s="177" t="s">
        <v>284</v>
      </c>
      <c r="G5" s="177" t="s">
        <v>287</v>
      </c>
      <c r="H5" s="177" t="s">
        <v>273</v>
      </c>
      <c r="I5" s="177" t="s">
        <v>274</v>
      </c>
      <c r="J5" s="177" t="s">
        <v>275</v>
      </c>
      <c r="K5" s="177" t="s">
        <v>300</v>
      </c>
      <c r="L5" s="177" t="s">
        <v>301</v>
      </c>
      <c r="M5" s="177" t="s">
        <v>302</v>
      </c>
      <c r="N5" s="74"/>
      <c r="O5" s="74"/>
      <c r="P5" s="74"/>
      <c r="Q5" s="74"/>
      <c r="R5" s="160"/>
      <c r="S5" s="187"/>
      <c r="T5" s="186"/>
      <c r="U5" s="176"/>
      <c r="V5" s="172"/>
      <c r="W5" s="172"/>
      <c r="X5" s="172"/>
    </row>
    <row r="6" spans="1:24" s="18" customFormat="1" ht="83.25" customHeight="1">
      <c r="A6" s="160"/>
      <c r="B6" s="160"/>
      <c r="C6" s="160"/>
      <c r="D6" s="160"/>
      <c r="E6" s="181"/>
      <c r="F6" s="185"/>
      <c r="G6" s="185"/>
      <c r="H6" s="183"/>
      <c r="I6" s="183"/>
      <c r="J6" s="183"/>
      <c r="K6" s="185"/>
      <c r="L6" s="179"/>
      <c r="M6" s="179"/>
      <c r="N6" s="75"/>
      <c r="O6" s="75"/>
      <c r="P6" s="75"/>
      <c r="Q6" s="75"/>
      <c r="R6" s="160"/>
      <c r="S6" s="165"/>
      <c r="T6" s="186"/>
      <c r="U6" s="176"/>
      <c r="V6" s="172"/>
      <c r="W6" s="172"/>
      <c r="X6" s="172"/>
    </row>
    <row r="7" spans="1:24" ht="39" customHeight="1">
      <c r="A7" s="158" t="s">
        <v>87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1:24" ht="125.25" customHeight="1">
      <c r="A8" s="48" t="s">
        <v>186</v>
      </c>
      <c r="B8" s="48" t="s">
        <v>38</v>
      </c>
      <c r="C8" s="43" t="s">
        <v>188</v>
      </c>
      <c r="D8" s="43" t="s">
        <v>185</v>
      </c>
      <c r="E8" s="21"/>
      <c r="F8" s="21">
        <v>52</v>
      </c>
      <c r="G8" s="21">
        <v>46</v>
      </c>
      <c r="H8" s="21">
        <v>49</v>
      </c>
      <c r="I8" s="21">
        <v>60</v>
      </c>
      <c r="J8" s="39">
        <v>42</v>
      </c>
      <c r="K8" s="39"/>
      <c r="L8" s="39">
        <v>40.87</v>
      </c>
      <c r="M8" s="39">
        <v>65</v>
      </c>
      <c r="N8" s="39"/>
      <c r="O8" s="39"/>
      <c r="P8" s="39"/>
      <c r="Q8" s="39"/>
      <c r="R8" s="20">
        <f>COUNT(E8:Q8)</f>
        <v>7</v>
      </c>
      <c r="S8" s="22">
        <f>STDEVA(E8:Q8)/(SUM(E8:Q8)/COUNTIF(E8:Q8,"&gt;0"))</f>
        <v>0.178253197397126</v>
      </c>
      <c r="T8" s="67">
        <f>1/R8*(SUM(E8:Q8))</f>
        <v>50.69571428571428</v>
      </c>
      <c r="U8" s="63">
        <f>T8</f>
        <v>50.69571428571428</v>
      </c>
      <c r="V8" s="105">
        <v>54.08</v>
      </c>
      <c r="W8" s="105">
        <v>57.63</v>
      </c>
      <c r="X8" s="105">
        <v>53.35</v>
      </c>
    </row>
    <row r="9" spans="1:24" ht="123.75" customHeight="1">
      <c r="A9" s="48" t="s">
        <v>186</v>
      </c>
      <c r="B9" s="48" t="s">
        <v>38</v>
      </c>
      <c r="C9" s="43" t="s">
        <v>187</v>
      </c>
      <c r="D9" s="43" t="s">
        <v>185</v>
      </c>
      <c r="E9" s="21"/>
      <c r="F9" s="21">
        <v>48.6</v>
      </c>
      <c r="G9" s="21">
        <v>44</v>
      </c>
      <c r="H9" s="21">
        <v>47</v>
      </c>
      <c r="I9" s="21">
        <v>65</v>
      </c>
      <c r="J9" s="39">
        <v>42</v>
      </c>
      <c r="K9" s="39">
        <v>53</v>
      </c>
      <c r="L9" s="39">
        <v>39.15</v>
      </c>
      <c r="M9" s="39">
        <v>60</v>
      </c>
      <c r="N9" s="39"/>
      <c r="O9" s="39"/>
      <c r="P9" s="39"/>
      <c r="Q9" s="39"/>
      <c r="R9" s="20">
        <f>COUNT(E9:Q9)</f>
        <v>8</v>
      </c>
      <c r="S9" s="22">
        <f>STDEVA(E9:Q9)/(SUM(E9:Q9)/COUNTIF(E9:Q9,"&gt;0"))</f>
        <v>0.1798442628610982</v>
      </c>
      <c r="T9" s="67">
        <f>1/R9*(SUM(E9:Q9))</f>
        <v>49.84375</v>
      </c>
      <c r="U9" s="63">
        <f>T9</f>
        <v>49.84375</v>
      </c>
      <c r="V9" s="105">
        <v>52.4</v>
      </c>
      <c r="W9" s="105">
        <v>49.2</v>
      </c>
      <c r="X9" s="105">
        <v>48.2</v>
      </c>
    </row>
    <row r="10" spans="1:24" ht="123" customHeight="1">
      <c r="A10" s="48" t="s">
        <v>186</v>
      </c>
      <c r="B10" s="48" t="s">
        <v>38</v>
      </c>
      <c r="C10" s="43" t="s">
        <v>188</v>
      </c>
      <c r="D10" s="43" t="s">
        <v>189</v>
      </c>
      <c r="E10" s="21"/>
      <c r="F10" s="21"/>
      <c r="G10" s="21">
        <v>49.5</v>
      </c>
      <c r="H10" s="21">
        <v>53</v>
      </c>
      <c r="I10" s="21">
        <v>80</v>
      </c>
      <c r="J10" s="39">
        <v>42</v>
      </c>
      <c r="K10" s="39">
        <v>55</v>
      </c>
      <c r="L10" s="21">
        <v>40.55</v>
      </c>
      <c r="M10" s="39">
        <v>65</v>
      </c>
      <c r="N10" s="39"/>
      <c r="O10" s="39"/>
      <c r="P10" s="39"/>
      <c r="Q10" s="39"/>
      <c r="R10" s="20">
        <f>COUNT(E10:Q10)</f>
        <v>7</v>
      </c>
      <c r="S10" s="22">
        <f>STDEVA(E10:Q10)/(SUM(E10:Q10)/COUNTIF(E10:Q10,"&gt;0"))</f>
        <v>0.2502623265196411</v>
      </c>
      <c r="T10" s="67">
        <f>1/R10*(SUM(E10:Q10))</f>
        <v>55.00714285714285</v>
      </c>
      <c r="U10" s="63">
        <f>T10</f>
        <v>55.00714285714285</v>
      </c>
      <c r="V10" s="105">
        <v>63.02</v>
      </c>
      <c r="W10" s="105">
        <v>63</v>
      </c>
      <c r="X10" s="105">
        <v>52.1</v>
      </c>
    </row>
    <row r="11" spans="1:24" ht="127.5" customHeight="1">
      <c r="A11" s="48" t="s">
        <v>186</v>
      </c>
      <c r="B11" s="48" t="s">
        <v>38</v>
      </c>
      <c r="C11" s="43" t="s">
        <v>190</v>
      </c>
      <c r="D11" s="43" t="s">
        <v>189</v>
      </c>
      <c r="E11" s="21">
        <v>40</v>
      </c>
      <c r="F11" s="21"/>
      <c r="G11" s="21">
        <v>60</v>
      </c>
      <c r="H11" s="21">
        <v>57</v>
      </c>
      <c r="I11" s="21">
        <v>85</v>
      </c>
      <c r="J11" s="21">
        <v>55</v>
      </c>
      <c r="K11" s="21"/>
      <c r="L11" s="39">
        <v>42.6</v>
      </c>
      <c r="M11" s="51">
        <v>62</v>
      </c>
      <c r="N11" s="39"/>
      <c r="O11" s="39"/>
      <c r="P11" s="39"/>
      <c r="Q11" s="39"/>
      <c r="R11" s="20">
        <f>COUNT(E11:Q11)</f>
        <v>7</v>
      </c>
      <c r="S11" s="22">
        <f>STDEVA(E11:Q11)/(SUM(E11:Q11)/COUNTIF(E11:Q11,"&gt;0"))</f>
        <v>0.25827751448336805</v>
      </c>
      <c r="T11" s="67">
        <f>1/R11*(SUM(E11:Q11))</f>
        <v>57.371428571428574</v>
      </c>
      <c r="U11" s="63">
        <f>T11</f>
        <v>57.371428571428574</v>
      </c>
      <c r="V11" s="105">
        <v>65.86</v>
      </c>
      <c r="W11" s="105">
        <v>69.59</v>
      </c>
      <c r="X11" s="105">
        <v>56.65</v>
      </c>
    </row>
    <row r="12" spans="1:22" ht="30.75" customHeight="1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22"/>
      <c r="T12" s="21"/>
      <c r="U12" s="21"/>
      <c r="V12" s="21"/>
    </row>
    <row r="13" spans="1:24" ht="39.75" customHeight="1">
      <c r="A13" s="160" t="s">
        <v>53</v>
      </c>
      <c r="B13" s="160" t="s">
        <v>31</v>
      </c>
      <c r="C13" s="160" t="s">
        <v>52</v>
      </c>
      <c r="D13" s="160" t="s">
        <v>19</v>
      </c>
      <c r="E13" s="182" t="s">
        <v>65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61" t="s">
        <v>55</v>
      </c>
      <c r="S13" s="161" t="s">
        <v>56</v>
      </c>
      <c r="T13" s="164" t="s">
        <v>270</v>
      </c>
      <c r="U13" s="169" t="s">
        <v>286</v>
      </c>
      <c r="V13" s="173" t="s">
        <v>303</v>
      </c>
      <c r="W13" s="173" t="s">
        <v>332</v>
      </c>
      <c r="X13" s="173" t="s">
        <v>333</v>
      </c>
    </row>
    <row r="14" spans="1:24" ht="61.5" customHeight="1">
      <c r="A14" s="160"/>
      <c r="B14" s="160"/>
      <c r="C14" s="160"/>
      <c r="D14" s="160"/>
      <c r="E14" s="177" t="s">
        <v>283</v>
      </c>
      <c r="F14" s="177" t="s">
        <v>284</v>
      </c>
      <c r="G14" s="177" t="s">
        <v>287</v>
      </c>
      <c r="H14" s="177" t="s">
        <v>273</v>
      </c>
      <c r="I14" s="177" t="s">
        <v>274</v>
      </c>
      <c r="J14" s="177" t="s">
        <v>275</v>
      </c>
      <c r="K14" s="177" t="s">
        <v>300</v>
      </c>
      <c r="L14" s="177" t="s">
        <v>301</v>
      </c>
      <c r="M14" s="177" t="s">
        <v>302</v>
      </c>
      <c r="N14" s="177" t="s">
        <v>312</v>
      </c>
      <c r="O14" s="177" t="s">
        <v>313</v>
      </c>
      <c r="P14" s="177" t="s">
        <v>314</v>
      </c>
      <c r="Q14" s="177" t="s">
        <v>315</v>
      </c>
      <c r="R14" s="187"/>
      <c r="S14" s="187"/>
      <c r="T14" s="186"/>
      <c r="U14" s="176"/>
      <c r="V14" s="174"/>
      <c r="W14" s="174"/>
      <c r="X14" s="174"/>
    </row>
    <row r="15" spans="1:24" ht="70.5" customHeight="1">
      <c r="A15" s="160"/>
      <c r="B15" s="160"/>
      <c r="C15" s="160"/>
      <c r="D15" s="160"/>
      <c r="E15" s="181"/>
      <c r="F15" s="185"/>
      <c r="G15" s="189"/>
      <c r="H15" s="191"/>
      <c r="I15" s="183"/>
      <c r="J15" s="179"/>
      <c r="K15" s="179"/>
      <c r="L15" s="185"/>
      <c r="M15" s="179"/>
      <c r="N15" s="185"/>
      <c r="O15" s="179"/>
      <c r="P15" s="179"/>
      <c r="Q15" s="179"/>
      <c r="R15" s="165"/>
      <c r="S15" s="165"/>
      <c r="T15" s="186"/>
      <c r="U15" s="176"/>
      <c r="V15" s="175"/>
      <c r="W15" s="175"/>
      <c r="X15" s="175"/>
    </row>
    <row r="16" spans="1:24" ht="34.5" customHeight="1">
      <c r="A16" s="158" t="s">
        <v>88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1:24" ht="91.5" customHeight="1">
      <c r="A17" s="19" t="s">
        <v>54</v>
      </c>
      <c r="B17" s="19" t="s">
        <v>38</v>
      </c>
      <c r="C17" s="1" t="s">
        <v>144</v>
      </c>
      <c r="D17" s="49" t="s">
        <v>185</v>
      </c>
      <c r="E17" s="73">
        <v>54</v>
      </c>
      <c r="F17" s="39">
        <v>52</v>
      </c>
      <c r="G17" s="39">
        <v>45</v>
      </c>
      <c r="H17" s="39">
        <v>49</v>
      </c>
      <c r="I17" s="39">
        <v>70</v>
      </c>
      <c r="J17" s="39">
        <v>60</v>
      </c>
      <c r="K17" s="39"/>
      <c r="L17" s="39">
        <v>40.12</v>
      </c>
      <c r="M17" s="39">
        <v>66</v>
      </c>
      <c r="N17" s="39"/>
      <c r="O17" s="39"/>
      <c r="P17" s="39"/>
      <c r="Q17" s="39"/>
      <c r="R17" s="20">
        <f>COUNT(E17:Q17)</f>
        <v>8</v>
      </c>
      <c r="S17" s="22">
        <f>STDEVA(E17:Q17)/(SUM(E17:Q17)/COUNTIF(E17:Q17,"&gt;0"))</f>
        <v>0.18816157975121922</v>
      </c>
      <c r="T17" s="67">
        <f>1/R17*(SUM(E17:Q17))</f>
        <v>54.515</v>
      </c>
      <c r="U17" s="63">
        <f>T17</f>
        <v>54.515</v>
      </c>
      <c r="V17" s="105">
        <v>56.34</v>
      </c>
      <c r="W17" s="105">
        <v>66</v>
      </c>
      <c r="X17" s="105">
        <v>55.06</v>
      </c>
    </row>
    <row r="18" spans="1:24" ht="101.25" customHeight="1">
      <c r="A18" s="19" t="s">
        <v>54</v>
      </c>
      <c r="B18" s="19" t="s">
        <v>38</v>
      </c>
      <c r="C18" s="1" t="s">
        <v>145</v>
      </c>
      <c r="D18" s="49" t="s">
        <v>189</v>
      </c>
      <c r="E18" s="73"/>
      <c r="F18" s="39"/>
      <c r="G18" s="39">
        <v>52</v>
      </c>
      <c r="H18" s="39">
        <v>63</v>
      </c>
      <c r="I18" s="39">
        <v>65</v>
      </c>
      <c r="J18" s="39">
        <v>60</v>
      </c>
      <c r="K18" s="39">
        <v>53</v>
      </c>
      <c r="L18" s="39">
        <v>43.2</v>
      </c>
      <c r="M18" s="39">
        <v>69</v>
      </c>
      <c r="N18" s="39"/>
      <c r="O18" s="39"/>
      <c r="P18" s="39"/>
      <c r="Q18" s="39"/>
      <c r="R18" s="20">
        <f>COUNT(E18:Q18)</f>
        <v>7</v>
      </c>
      <c r="S18" s="22">
        <f>STDEVA(E18:Q18)/(SUM(E18:Q18)/COUNTIF(E18:Q18,"&gt;0"))</f>
        <v>0.15434672513759917</v>
      </c>
      <c r="T18" s="67">
        <f>1/R18*(SUM(E18:Q18))</f>
        <v>57.88571428571428</v>
      </c>
      <c r="U18" s="63">
        <f>T18</f>
        <v>57.88571428571428</v>
      </c>
      <c r="V18" s="105">
        <v>62.5</v>
      </c>
      <c r="W18" s="105">
        <v>56.2</v>
      </c>
      <c r="X18" s="105">
        <v>60.75</v>
      </c>
    </row>
    <row r="19" spans="1:24" ht="179.25" customHeight="1">
      <c r="A19" s="19" t="s">
        <v>61</v>
      </c>
      <c r="B19" s="19" t="s">
        <v>32</v>
      </c>
      <c r="C19" s="20" t="s">
        <v>264</v>
      </c>
      <c r="D19" s="20" t="s">
        <v>268</v>
      </c>
      <c r="E19" s="39"/>
      <c r="F19" s="39">
        <v>120</v>
      </c>
      <c r="G19" s="39">
        <v>123</v>
      </c>
      <c r="H19" s="39">
        <v>116</v>
      </c>
      <c r="I19" s="39">
        <v>130</v>
      </c>
      <c r="J19" s="39">
        <v>70</v>
      </c>
      <c r="K19" s="39"/>
      <c r="L19" s="39">
        <v>67.8</v>
      </c>
      <c r="M19" s="39">
        <v>138</v>
      </c>
      <c r="N19" s="21"/>
      <c r="O19" s="39"/>
      <c r="P19" s="39"/>
      <c r="Q19" s="39"/>
      <c r="R19" s="20">
        <f>COUNT(E19:Q19)</f>
        <v>7</v>
      </c>
      <c r="S19" s="22">
        <f>STDEVA(E19:Q19)/(SUM(E19:Q19)/COUNTIF(E19:Q19,"&gt;0"))</f>
        <v>0.2606511034588994</v>
      </c>
      <c r="T19" s="67">
        <f>1/R19*(SUM(E19:Q19))</f>
        <v>109.25714285714284</v>
      </c>
      <c r="U19" s="63">
        <f>T19</f>
        <v>109.25714285714284</v>
      </c>
      <c r="V19" s="105">
        <v>105.84</v>
      </c>
      <c r="W19" s="105">
        <v>131.33</v>
      </c>
      <c r="X19" s="105">
        <v>109.88</v>
      </c>
    </row>
    <row r="20" spans="1:24" ht="153" customHeight="1">
      <c r="A20" s="23" t="s">
        <v>72</v>
      </c>
      <c r="B20" s="23" t="s">
        <v>32</v>
      </c>
      <c r="C20" s="20" t="s">
        <v>265</v>
      </c>
      <c r="D20" s="20" t="s">
        <v>268</v>
      </c>
      <c r="E20" s="39"/>
      <c r="F20" s="39">
        <v>80</v>
      </c>
      <c r="G20" s="39">
        <v>108</v>
      </c>
      <c r="H20" s="39">
        <v>63</v>
      </c>
      <c r="I20" s="39">
        <v>160</v>
      </c>
      <c r="J20" s="39">
        <v>60</v>
      </c>
      <c r="K20" s="39"/>
      <c r="L20" s="21">
        <v>60.05</v>
      </c>
      <c r="M20" s="39">
        <v>90</v>
      </c>
      <c r="N20" s="39">
        <v>101.7</v>
      </c>
      <c r="O20" s="39">
        <v>96.05</v>
      </c>
      <c r="P20" s="39">
        <v>93.23</v>
      </c>
      <c r="Q20" s="39">
        <v>79.1</v>
      </c>
      <c r="R20" s="20">
        <f>COUNT(E20:Q20)</f>
        <v>11</v>
      </c>
      <c r="S20" s="22">
        <f>STDEVA(E20:Q20)/(SUM(E20:Q20)/COUNTIF(E20:Q20,"&gt;0"))</f>
        <v>0.3168915887067519</v>
      </c>
      <c r="T20" s="67">
        <f>1/R20*(SUM(E20:Q20))</f>
        <v>90.10272727272728</v>
      </c>
      <c r="U20" s="63">
        <f>T20</f>
        <v>90.10272727272728</v>
      </c>
      <c r="V20" s="105">
        <v>86.95</v>
      </c>
      <c r="W20" s="105">
        <v>80.5</v>
      </c>
      <c r="X20" s="105">
        <v>87.57</v>
      </c>
    </row>
    <row r="21" spans="1:22" ht="29.25" customHeight="1">
      <c r="A21" s="19"/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0"/>
      <c r="S21" s="22"/>
      <c r="T21" s="21"/>
      <c r="U21" s="21"/>
      <c r="V21" s="21"/>
    </row>
    <row r="22" spans="1:24" ht="25.5" customHeight="1">
      <c r="A22" s="160" t="s">
        <v>53</v>
      </c>
      <c r="B22" s="160" t="s">
        <v>31</v>
      </c>
      <c r="C22" s="160" t="s">
        <v>52</v>
      </c>
      <c r="D22" s="160" t="s">
        <v>19</v>
      </c>
      <c r="E22" s="182" t="s">
        <v>65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60" t="s">
        <v>55</v>
      </c>
      <c r="S22" s="160" t="s">
        <v>56</v>
      </c>
      <c r="T22" s="164" t="s">
        <v>270</v>
      </c>
      <c r="U22" s="169" t="s">
        <v>286</v>
      </c>
      <c r="V22" s="173" t="s">
        <v>303</v>
      </c>
      <c r="W22" s="173" t="s">
        <v>332</v>
      </c>
      <c r="X22" s="173" t="s">
        <v>333</v>
      </c>
    </row>
    <row r="23" spans="1:24" ht="61.5" customHeight="1">
      <c r="A23" s="160"/>
      <c r="B23" s="160"/>
      <c r="C23" s="160"/>
      <c r="D23" s="160"/>
      <c r="E23" s="177" t="s">
        <v>283</v>
      </c>
      <c r="F23" s="177" t="s">
        <v>284</v>
      </c>
      <c r="G23" s="177" t="s">
        <v>287</v>
      </c>
      <c r="H23" s="177" t="s">
        <v>273</v>
      </c>
      <c r="I23" s="177" t="s">
        <v>274</v>
      </c>
      <c r="J23" s="177" t="s">
        <v>275</v>
      </c>
      <c r="K23" s="177" t="s">
        <v>300</v>
      </c>
      <c r="L23" s="177" t="s">
        <v>301</v>
      </c>
      <c r="M23" s="177" t="s">
        <v>302</v>
      </c>
      <c r="N23" s="177"/>
      <c r="O23" s="74"/>
      <c r="P23" s="74"/>
      <c r="Q23" s="74"/>
      <c r="R23" s="160"/>
      <c r="S23" s="160"/>
      <c r="T23" s="186"/>
      <c r="U23" s="176"/>
      <c r="V23" s="174"/>
      <c r="W23" s="174"/>
      <c r="X23" s="174"/>
    </row>
    <row r="24" spans="1:24" ht="66.75" customHeight="1">
      <c r="A24" s="160"/>
      <c r="B24" s="160"/>
      <c r="C24" s="160"/>
      <c r="D24" s="160"/>
      <c r="E24" s="181"/>
      <c r="F24" s="180"/>
      <c r="G24" s="180"/>
      <c r="H24" s="178"/>
      <c r="I24" s="183"/>
      <c r="J24" s="178"/>
      <c r="K24" s="178"/>
      <c r="L24" s="178"/>
      <c r="M24" s="178"/>
      <c r="N24" s="178"/>
      <c r="O24" s="76"/>
      <c r="P24" s="76"/>
      <c r="Q24" s="76"/>
      <c r="R24" s="160"/>
      <c r="S24" s="160"/>
      <c r="T24" s="186"/>
      <c r="U24" s="176"/>
      <c r="V24" s="175"/>
      <c r="W24" s="175"/>
      <c r="X24" s="175"/>
    </row>
    <row r="25" spans="1:24" ht="35.25" customHeight="1">
      <c r="A25" s="158" t="s">
        <v>161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4" ht="94.5" customHeight="1">
      <c r="A26" s="48" t="s">
        <v>57</v>
      </c>
      <c r="B26" s="48" t="s">
        <v>32</v>
      </c>
      <c r="C26" s="42" t="s">
        <v>128</v>
      </c>
      <c r="D26" s="43" t="s">
        <v>94</v>
      </c>
      <c r="E26" s="39">
        <v>163.33</v>
      </c>
      <c r="F26" s="39">
        <v>190</v>
      </c>
      <c r="G26" s="39">
        <v>182</v>
      </c>
      <c r="H26" s="39">
        <v>175</v>
      </c>
      <c r="I26" s="39">
        <v>260</v>
      </c>
      <c r="J26" s="39">
        <v>240</v>
      </c>
      <c r="K26" s="39"/>
      <c r="L26" s="39">
        <v>149.5</v>
      </c>
      <c r="M26" s="17">
        <v>240</v>
      </c>
      <c r="N26" s="39"/>
      <c r="O26" s="39"/>
      <c r="P26" s="39"/>
      <c r="Q26" s="39"/>
      <c r="R26" s="20">
        <f>COUNT(E26:Q26)</f>
        <v>8</v>
      </c>
      <c r="S26" s="22">
        <f>STDEVA(E26:Q26)/(SUM(E26:Q26)/COUNTIF(E26:Q26,"&gt;0"))</f>
        <v>0.20482075152556334</v>
      </c>
      <c r="T26" s="67">
        <f>1/R26*(SUM(E26:Q26))</f>
        <v>199.97875</v>
      </c>
      <c r="U26" s="63">
        <f>T26</f>
        <v>199.97875</v>
      </c>
      <c r="V26" s="105">
        <v>216.78</v>
      </c>
      <c r="W26" s="105">
        <v>234.38</v>
      </c>
      <c r="X26" s="105">
        <v>221.42</v>
      </c>
    </row>
    <row r="27" spans="1:24" ht="60.75" customHeight="1">
      <c r="A27" s="48" t="s">
        <v>57</v>
      </c>
      <c r="B27" s="48" t="s">
        <v>32</v>
      </c>
      <c r="C27" s="42" t="s">
        <v>128</v>
      </c>
      <c r="D27" s="43" t="s">
        <v>95</v>
      </c>
      <c r="E27" s="39"/>
      <c r="F27" s="39">
        <v>190</v>
      </c>
      <c r="G27" s="39">
        <v>171</v>
      </c>
      <c r="H27" s="39">
        <v>175</v>
      </c>
      <c r="I27" s="39">
        <v>260</v>
      </c>
      <c r="J27" s="39">
        <v>240</v>
      </c>
      <c r="K27" s="39">
        <v>82</v>
      </c>
      <c r="L27" s="39"/>
      <c r="M27" s="39">
        <v>240</v>
      </c>
      <c r="N27" s="39"/>
      <c r="O27" s="39"/>
      <c r="P27" s="39"/>
      <c r="Q27" s="39"/>
      <c r="R27" s="20">
        <f>COUNT(E27:Q27)</f>
        <v>7</v>
      </c>
      <c r="S27" s="22">
        <f>STDEVA(E27:Q27)/(SUM(E27:Q27)/COUNTIF(E27:Q27,"&gt;0"))</f>
        <v>0.3123983520515827</v>
      </c>
      <c r="T27" s="67">
        <f>1/R27*(SUM(E27:Q27))</f>
        <v>194</v>
      </c>
      <c r="U27" s="63">
        <f>T27</f>
        <v>194</v>
      </c>
      <c r="V27" s="105">
        <v>216.95</v>
      </c>
      <c r="W27" s="105">
        <v>239.32</v>
      </c>
      <c r="X27" s="105">
        <v>219.32</v>
      </c>
    </row>
    <row r="28" spans="1:24" ht="84" customHeight="1">
      <c r="A28" s="48" t="s">
        <v>58</v>
      </c>
      <c r="B28" s="48" t="s">
        <v>32</v>
      </c>
      <c r="C28" s="42" t="s">
        <v>266</v>
      </c>
      <c r="D28" s="43" t="s">
        <v>51</v>
      </c>
      <c r="E28" s="39">
        <v>175</v>
      </c>
      <c r="F28" s="39">
        <v>280</v>
      </c>
      <c r="G28" s="39">
        <v>232</v>
      </c>
      <c r="H28" s="39">
        <v>190</v>
      </c>
      <c r="I28" s="39">
        <v>270</v>
      </c>
      <c r="J28" s="39">
        <v>230</v>
      </c>
      <c r="K28" s="39">
        <v>260</v>
      </c>
      <c r="L28" s="39"/>
      <c r="M28" s="39">
        <v>320</v>
      </c>
      <c r="N28" s="39"/>
      <c r="O28" s="39"/>
      <c r="P28" s="39"/>
      <c r="Q28" s="39"/>
      <c r="R28" s="20">
        <f>COUNT(E28:Q28)</f>
        <v>8</v>
      </c>
      <c r="S28" s="22">
        <f>STDEVA(E28:Q28)/(SUM(E28:Q28)/COUNTIF(E28:Q28,"&gt;0"))</f>
        <v>0.19554764561229523</v>
      </c>
      <c r="T28" s="67">
        <f>1/R28*(SUM(E28:Q28))</f>
        <v>244.625</v>
      </c>
      <c r="U28" s="63">
        <f>T28</f>
        <v>244.625</v>
      </c>
      <c r="V28" s="105">
        <v>266.2</v>
      </c>
      <c r="W28" s="105">
        <v>329.1</v>
      </c>
      <c r="X28" s="105">
        <v>303.13</v>
      </c>
    </row>
    <row r="29" spans="1:24" ht="84" customHeight="1">
      <c r="A29" s="48" t="s">
        <v>58</v>
      </c>
      <c r="B29" s="48" t="s">
        <v>32</v>
      </c>
      <c r="C29" s="42" t="s">
        <v>267</v>
      </c>
      <c r="D29" s="43" t="s">
        <v>95</v>
      </c>
      <c r="E29" s="21"/>
      <c r="F29" s="39">
        <v>320</v>
      </c>
      <c r="G29" s="39">
        <v>274</v>
      </c>
      <c r="H29" s="39">
        <v>244</v>
      </c>
      <c r="I29" s="39">
        <v>300</v>
      </c>
      <c r="J29" s="39">
        <v>230</v>
      </c>
      <c r="K29" s="39"/>
      <c r="L29" s="39">
        <v>241.5</v>
      </c>
      <c r="M29" s="39">
        <v>330</v>
      </c>
      <c r="N29" s="39"/>
      <c r="O29" s="39"/>
      <c r="P29" s="39"/>
      <c r="Q29" s="39"/>
      <c r="R29" s="20">
        <f>COUNT(E29:Q29)</f>
        <v>7</v>
      </c>
      <c r="S29" s="22">
        <f>STDEVA(E29:Q29)/(SUM(E29:Q29)/COUNTIF(E29:Q29,"&gt;0"))</f>
        <v>0.14552204091083337</v>
      </c>
      <c r="T29" s="67">
        <f>1/R29*(SUM(E29:Q29))</f>
        <v>277.07142857142856</v>
      </c>
      <c r="U29" s="63">
        <f>T29</f>
        <v>277.07142857142856</v>
      </c>
      <c r="V29" s="105">
        <v>285.84</v>
      </c>
      <c r="W29" s="105">
        <v>284</v>
      </c>
      <c r="X29" s="105">
        <v>306</v>
      </c>
    </row>
    <row r="30" spans="1:22" ht="28.5" customHeight="1">
      <c r="A30" s="19"/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0"/>
      <c r="S30" s="22"/>
      <c r="T30" s="21"/>
      <c r="U30" s="21"/>
      <c r="V30" s="21"/>
    </row>
    <row r="31" spans="1:24" ht="29.25" customHeight="1">
      <c r="A31" s="160" t="s">
        <v>53</v>
      </c>
      <c r="B31" s="160" t="s">
        <v>31</v>
      </c>
      <c r="C31" s="160" t="s">
        <v>52</v>
      </c>
      <c r="D31" s="160" t="s">
        <v>19</v>
      </c>
      <c r="E31" s="182" t="s">
        <v>65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60" t="s">
        <v>55</v>
      </c>
      <c r="S31" s="161" t="s">
        <v>56</v>
      </c>
      <c r="T31" s="164" t="s">
        <v>270</v>
      </c>
      <c r="U31" s="169" t="s">
        <v>286</v>
      </c>
      <c r="V31" s="173" t="s">
        <v>303</v>
      </c>
      <c r="W31" s="173" t="s">
        <v>332</v>
      </c>
      <c r="X31" s="173" t="s">
        <v>333</v>
      </c>
    </row>
    <row r="32" spans="1:24" ht="61.5" customHeight="1">
      <c r="A32" s="160"/>
      <c r="B32" s="160"/>
      <c r="C32" s="160"/>
      <c r="D32" s="160"/>
      <c r="E32" s="177" t="s">
        <v>283</v>
      </c>
      <c r="F32" s="177" t="s">
        <v>284</v>
      </c>
      <c r="G32" s="177" t="s">
        <v>287</v>
      </c>
      <c r="H32" s="177" t="s">
        <v>273</v>
      </c>
      <c r="I32" s="177" t="s">
        <v>274</v>
      </c>
      <c r="J32" s="177" t="s">
        <v>275</v>
      </c>
      <c r="K32" s="177" t="s">
        <v>302</v>
      </c>
      <c r="L32" s="177"/>
      <c r="M32" s="177"/>
      <c r="N32" s="74"/>
      <c r="O32" s="74"/>
      <c r="P32" s="74"/>
      <c r="Q32" s="74"/>
      <c r="R32" s="160"/>
      <c r="S32" s="187"/>
      <c r="T32" s="186"/>
      <c r="U32" s="176"/>
      <c r="V32" s="174"/>
      <c r="W32" s="174"/>
      <c r="X32" s="174"/>
    </row>
    <row r="33" spans="1:24" ht="69.75" customHeight="1">
      <c r="A33" s="160"/>
      <c r="B33" s="160"/>
      <c r="C33" s="160"/>
      <c r="D33" s="160"/>
      <c r="E33" s="184"/>
      <c r="F33" s="179"/>
      <c r="G33" s="185"/>
      <c r="H33" s="183"/>
      <c r="I33" s="185"/>
      <c r="J33" s="183"/>
      <c r="K33" s="181"/>
      <c r="L33" s="181"/>
      <c r="M33" s="181"/>
      <c r="N33" s="77"/>
      <c r="O33" s="77"/>
      <c r="P33" s="77"/>
      <c r="Q33" s="77"/>
      <c r="R33" s="160"/>
      <c r="S33" s="165"/>
      <c r="T33" s="186"/>
      <c r="U33" s="176"/>
      <c r="V33" s="175"/>
      <c r="W33" s="175"/>
      <c r="X33" s="175"/>
    </row>
    <row r="34" spans="1:24" ht="45.75" customHeight="1">
      <c r="A34" s="158" t="s">
        <v>83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</row>
    <row r="35" spans="1:24" ht="141.75" customHeight="1">
      <c r="A35" s="48" t="s">
        <v>59</v>
      </c>
      <c r="B35" s="48" t="s">
        <v>32</v>
      </c>
      <c r="C35" s="43" t="s">
        <v>160</v>
      </c>
      <c r="D35" s="43" t="s">
        <v>50</v>
      </c>
      <c r="E35" s="21">
        <v>470</v>
      </c>
      <c r="F35" s="21">
        <v>580</v>
      </c>
      <c r="G35" s="21">
        <v>553</v>
      </c>
      <c r="H35" s="21">
        <v>550</v>
      </c>
      <c r="I35" s="21">
        <v>650</v>
      </c>
      <c r="J35" s="21">
        <v>450</v>
      </c>
      <c r="K35" s="39">
        <v>570</v>
      </c>
      <c r="L35" s="39"/>
      <c r="M35" s="39"/>
      <c r="N35" s="39"/>
      <c r="O35" s="39"/>
      <c r="P35" s="39"/>
      <c r="Q35" s="39"/>
      <c r="R35" s="20">
        <f>COUNT(E35:Q35)</f>
        <v>7</v>
      </c>
      <c r="S35" s="22">
        <f>STDEVA(E35:Q35)/(SUM(E35:Q35)/COUNTIF(E35:Q35,"&gt;0"))</f>
        <v>0.12419693230497082</v>
      </c>
      <c r="T35" s="67">
        <f>1/R35*(SUM(E35:Q35))</f>
        <v>546.1428571428571</v>
      </c>
      <c r="U35" s="63">
        <f>T35</f>
        <v>546.1428571428571</v>
      </c>
      <c r="V35" s="105">
        <v>585.67</v>
      </c>
      <c r="W35" s="105">
        <v>572</v>
      </c>
      <c r="X35" s="105">
        <v>565.33</v>
      </c>
    </row>
    <row r="36" spans="1:24" ht="112.5" customHeight="1">
      <c r="A36" s="48" t="s">
        <v>129</v>
      </c>
      <c r="B36" s="48" t="s">
        <v>32</v>
      </c>
      <c r="C36" s="43" t="s">
        <v>192</v>
      </c>
      <c r="D36" s="43" t="s">
        <v>51</v>
      </c>
      <c r="E36" s="21"/>
      <c r="F36" s="21"/>
      <c r="G36" s="21">
        <v>453</v>
      </c>
      <c r="H36" s="21">
        <v>536</v>
      </c>
      <c r="I36" s="21">
        <v>500</v>
      </c>
      <c r="J36" s="21">
        <v>440</v>
      </c>
      <c r="K36" s="39">
        <v>540</v>
      </c>
      <c r="L36" s="39"/>
      <c r="M36" s="39"/>
      <c r="N36" s="39"/>
      <c r="O36" s="39"/>
      <c r="P36" s="39"/>
      <c r="Q36" s="39"/>
      <c r="R36" s="20">
        <f>COUNT(E36:Q36)</f>
        <v>5</v>
      </c>
      <c r="S36" s="22">
        <f>STDEVA(E36:Q36)/(SUM(E36:Q36)/COUNTIF(E36:Q36,"&gt;0"))</f>
        <v>0.09342328493858815</v>
      </c>
      <c r="T36" s="67">
        <f>1/R36*(SUM(E36:Q36))</f>
        <v>493.8</v>
      </c>
      <c r="U36" s="63">
        <f>T36</f>
        <v>493.8</v>
      </c>
      <c r="V36" s="105">
        <v>525.33</v>
      </c>
      <c r="W36" s="105">
        <v>487.33</v>
      </c>
      <c r="X36" s="105">
        <v>486.75</v>
      </c>
    </row>
    <row r="39" spans="1:22" ht="13.5">
      <c r="A39" s="188" t="s">
        <v>219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6"/>
      <c r="V39" s="16"/>
    </row>
    <row r="40" spans="1:22" ht="13.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6"/>
      <c r="V40" s="16"/>
    </row>
    <row r="41" spans="1:22" ht="13.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6"/>
      <c r="V41" s="16"/>
    </row>
  </sheetData>
  <sheetProtection/>
  <mergeCells count="96">
    <mergeCell ref="V31:V33"/>
    <mergeCell ref="V4:V6"/>
    <mergeCell ref="V13:V15"/>
    <mergeCell ref="V22:V24"/>
    <mergeCell ref="G32:G33"/>
    <mergeCell ref="L32:L33"/>
    <mergeCell ref="H14:H15"/>
    <mergeCell ref="K14:K15"/>
    <mergeCell ref="E31:Q31"/>
    <mergeCell ref="E23:E24"/>
    <mergeCell ref="R1:T1"/>
    <mergeCell ref="A3:T3"/>
    <mergeCell ref="A4:A6"/>
    <mergeCell ref="B4:B6"/>
    <mergeCell ref="C4:C6"/>
    <mergeCell ref="E5:E6"/>
    <mergeCell ref="G5:G6"/>
    <mergeCell ref="M5:M6"/>
    <mergeCell ref="D4:D6"/>
    <mergeCell ref="S4:S6"/>
    <mergeCell ref="A13:A15"/>
    <mergeCell ref="E14:E15"/>
    <mergeCell ref="S22:S24"/>
    <mergeCell ref="D13:D15"/>
    <mergeCell ref="G14:G15"/>
    <mergeCell ref="B22:B24"/>
    <mergeCell ref="B13:B15"/>
    <mergeCell ref="A22:A24"/>
    <mergeCell ref="J14:J15"/>
    <mergeCell ref="M14:M15"/>
    <mergeCell ref="A39:T41"/>
    <mergeCell ref="T31:T33"/>
    <mergeCell ref="R31:R33"/>
    <mergeCell ref="A31:A33"/>
    <mergeCell ref="D31:D33"/>
    <mergeCell ref="B31:B33"/>
    <mergeCell ref="I32:I33"/>
    <mergeCell ref="S31:S33"/>
    <mergeCell ref="F32:F33"/>
    <mergeCell ref="H32:H33"/>
    <mergeCell ref="S13:S15"/>
    <mergeCell ref="E13:Q13"/>
    <mergeCell ref="H23:H24"/>
    <mergeCell ref="L23:L24"/>
    <mergeCell ref="I23:I24"/>
    <mergeCell ref="M23:M24"/>
    <mergeCell ref="R13:R15"/>
    <mergeCell ref="R22:R24"/>
    <mergeCell ref="L14:L15"/>
    <mergeCell ref="T22:T24"/>
    <mergeCell ref="G23:G24"/>
    <mergeCell ref="F5:F6"/>
    <mergeCell ref="C13:C15"/>
    <mergeCell ref="T13:T15"/>
    <mergeCell ref="T4:T6"/>
    <mergeCell ref="L5:L6"/>
    <mergeCell ref="K23:K24"/>
    <mergeCell ref="N14:N15"/>
    <mergeCell ref="K5:K6"/>
    <mergeCell ref="E4:Q4"/>
    <mergeCell ref="F14:F15"/>
    <mergeCell ref="I14:I15"/>
    <mergeCell ref="R4:R6"/>
    <mergeCell ref="J5:J6"/>
    <mergeCell ref="P14:P15"/>
    <mergeCell ref="H5:H6"/>
    <mergeCell ref="O14:O15"/>
    <mergeCell ref="I5:I6"/>
    <mergeCell ref="D22:D24"/>
    <mergeCell ref="C22:C24"/>
    <mergeCell ref="M32:M33"/>
    <mergeCell ref="E22:Q22"/>
    <mergeCell ref="K32:K33"/>
    <mergeCell ref="J32:J33"/>
    <mergeCell ref="E32:E33"/>
    <mergeCell ref="C31:C33"/>
    <mergeCell ref="W4:W6"/>
    <mergeCell ref="A25:X25"/>
    <mergeCell ref="W31:W33"/>
    <mergeCell ref="X31:X33"/>
    <mergeCell ref="Q14:Q15"/>
    <mergeCell ref="J23:J24"/>
    <mergeCell ref="F23:F24"/>
    <mergeCell ref="U4:U6"/>
    <mergeCell ref="U13:U15"/>
    <mergeCell ref="U22:U24"/>
    <mergeCell ref="A34:X34"/>
    <mergeCell ref="X4:X6"/>
    <mergeCell ref="A7:X7"/>
    <mergeCell ref="W13:W15"/>
    <mergeCell ref="X13:X15"/>
    <mergeCell ref="A16:X16"/>
    <mergeCell ref="W22:W24"/>
    <mergeCell ref="X22:X24"/>
    <mergeCell ref="U31:U33"/>
    <mergeCell ref="N23:N24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="60" zoomScaleNormal="60" zoomScalePageLayoutView="0" workbookViewId="0" topLeftCell="A51">
      <pane xSplit="1" topLeftCell="B1" activePane="topRight" state="frozen"/>
      <selection pane="topLeft" activeCell="A1" sqref="A1"/>
      <selection pane="topRight" activeCell="W61" sqref="W61"/>
    </sheetView>
  </sheetViews>
  <sheetFormatPr defaultColWidth="9.140625" defaultRowHeight="15"/>
  <cols>
    <col min="1" max="1" width="22.28125" style="52" customWidth="1"/>
    <col min="2" max="2" width="7.28125" style="52" customWidth="1"/>
    <col min="3" max="3" width="28.140625" style="52" customWidth="1"/>
    <col min="4" max="4" width="17.8515625" style="52" customWidth="1"/>
    <col min="5" max="5" width="12.7109375" style="53" customWidth="1"/>
    <col min="6" max="6" width="12.00390625" style="53" customWidth="1"/>
    <col min="7" max="7" width="11.8515625" style="53" customWidth="1"/>
    <col min="8" max="8" width="11.7109375" style="53" customWidth="1"/>
    <col min="9" max="9" width="12.28125" style="53" customWidth="1"/>
    <col min="10" max="10" width="13.28125" style="53" customWidth="1"/>
    <col min="11" max="14" width="11.57421875" style="53" customWidth="1"/>
    <col min="15" max="15" width="12.421875" style="53" customWidth="1"/>
    <col min="16" max="16" width="11.140625" style="53" customWidth="1"/>
    <col min="17" max="17" width="7.421875" style="53" customWidth="1"/>
    <col min="18" max="18" width="13.421875" style="53" customWidth="1"/>
    <col min="19" max="19" width="25.28125" style="53" customWidth="1"/>
    <col min="20" max="20" width="17.57421875" style="53" customWidth="1"/>
    <col min="21" max="21" width="17.00390625" style="53" customWidth="1"/>
    <col min="22" max="22" width="14.7109375" style="52" customWidth="1"/>
    <col min="23" max="23" width="15.28125" style="52" customWidth="1"/>
    <col min="24" max="16384" width="9.140625" style="52" customWidth="1"/>
  </cols>
  <sheetData>
    <row r="1" spans="17:21" ht="19.5" customHeight="1">
      <c r="Q1" s="206" t="s">
        <v>71</v>
      </c>
      <c r="R1" s="206"/>
      <c r="S1" s="206"/>
      <c r="T1" s="52"/>
      <c r="U1" s="52"/>
    </row>
    <row r="2" ht="15" customHeight="1"/>
    <row r="3" spans="1:21" ht="39" customHeight="1">
      <c r="A3" s="207" t="s">
        <v>292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52"/>
      <c r="U3" s="52"/>
    </row>
    <row r="4" spans="1:23" s="54" customFormat="1" ht="24.75" customHeight="1">
      <c r="A4" s="161" t="s">
        <v>53</v>
      </c>
      <c r="B4" s="161" t="s">
        <v>31</v>
      </c>
      <c r="C4" s="161" t="s">
        <v>52</v>
      </c>
      <c r="D4" s="161" t="s">
        <v>18</v>
      </c>
      <c r="E4" s="193" t="s">
        <v>65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61" t="s">
        <v>55</v>
      </c>
      <c r="R4" s="161" t="s">
        <v>56</v>
      </c>
      <c r="S4" s="208" t="s">
        <v>271</v>
      </c>
      <c r="T4" s="169" t="s">
        <v>277</v>
      </c>
      <c r="U4" s="157" t="s">
        <v>303</v>
      </c>
      <c r="V4" s="157" t="s">
        <v>332</v>
      </c>
      <c r="W4" s="157" t="s">
        <v>333</v>
      </c>
    </row>
    <row r="5" spans="1:23" s="54" customFormat="1" ht="150.75" customHeight="1">
      <c r="A5" s="192"/>
      <c r="B5" s="192"/>
      <c r="C5" s="192"/>
      <c r="D5" s="192"/>
      <c r="E5" s="72" t="s">
        <v>273</v>
      </c>
      <c r="F5" s="72" t="s">
        <v>274</v>
      </c>
      <c r="G5" s="72" t="s">
        <v>275</v>
      </c>
      <c r="H5" s="72" t="s">
        <v>302</v>
      </c>
      <c r="I5" s="72" t="s">
        <v>316</v>
      </c>
      <c r="J5" s="72" t="s">
        <v>319</v>
      </c>
      <c r="K5" s="72" t="s">
        <v>317</v>
      </c>
      <c r="L5" s="95" t="s">
        <v>321</v>
      </c>
      <c r="M5" s="95"/>
      <c r="N5" s="95"/>
      <c r="O5" s="72" t="s">
        <v>318</v>
      </c>
      <c r="P5" s="72" t="s">
        <v>320</v>
      </c>
      <c r="Q5" s="192"/>
      <c r="R5" s="192"/>
      <c r="S5" s="209"/>
      <c r="T5" s="169"/>
      <c r="U5" s="157"/>
      <c r="V5" s="157"/>
      <c r="W5" s="157"/>
    </row>
    <row r="6" spans="1:23" s="55" customFormat="1" ht="35.25" customHeight="1">
      <c r="A6" s="117" t="s">
        <v>39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s="55" customFormat="1" ht="72" customHeight="1">
      <c r="A7" s="48" t="s">
        <v>193</v>
      </c>
      <c r="B7" s="48" t="s">
        <v>32</v>
      </c>
      <c r="C7" s="43" t="s">
        <v>201</v>
      </c>
      <c r="D7" s="43" t="s">
        <v>96</v>
      </c>
      <c r="E7" s="21">
        <v>81</v>
      </c>
      <c r="F7" s="21">
        <v>80</v>
      </c>
      <c r="G7" s="21">
        <v>50</v>
      </c>
      <c r="H7" s="21">
        <v>85</v>
      </c>
      <c r="I7" s="21"/>
      <c r="J7" s="21"/>
      <c r="K7" s="21"/>
      <c r="L7" s="21"/>
      <c r="M7" s="21"/>
      <c r="N7" s="21"/>
      <c r="O7" s="21"/>
      <c r="P7" s="21"/>
      <c r="Q7" s="20">
        <f aca="true" t="shared" si="0" ref="Q7:Q17">COUNT(E7:P7)</f>
        <v>4</v>
      </c>
      <c r="R7" s="22">
        <f aca="true" t="shared" si="1" ref="R7:R17">STDEVA(E7:P7)/(SUM(E7:P7)/COUNTIF(E7:P7,"&gt;0"))</f>
        <v>0.21817803672634836</v>
      </c>
      <c r="S7" s="67">
        <f aca="true" t="shared" si="2" ref="S7:S17">1/Q7*(SUM(E7:P7))</f>
        <v>74</v>
      </c>
      <c r="T7" s="96">
        <f>S7</f>
        <v>74</v>
      </c>
      <c r="U7" s="105">
        <v>82</v>
      </c>
      <c r="V7" s="105">
        <v>67.65</v>
      </c>
      <c r="W7" s="105">
        <v>70.5</v>
      </c>
    </row>
    <row r="8" spans="1:23" s="55" customFormat="1" ht="65.25" customHeight="1">
      <c r="A8" s="48" t="s">
        <v>62</v>
      </c>
      <c r="B8" s="48" t="s">
        <v>32</v>
      </c>
      <c r="C8" s="43" t="s">
        <v>202</v>
      </c>
      <c r="D8" s="43" t="s">
        <v>96</v>
      </c>
      <c r="E8" s="21">
        <v>79</v>
      </c>
      <c r="F8" s="21">
        <v>90</v>
      </c>
      <c r="G8" s="21">
        <v>50</v>
      </c>
      <c r="H8" s="21">
        <v>85</v>
      </c>
      <c r="I8" s="21"/>
      <c r="J8" s="21"/>
      <c r="K8" s="21"/>
      <c r="L8" s="21"/>
      <c r="M8" s="21"/>
      <c r="N8" s="21"/>
      <c r="O8" s="21"/>
      <c r="P8" s="21"/>
      <c r="Q8" s="20">
        <f t="shared" si="0"/>
        <v>4</v>
      </c>
      <c r="R8" s="22">
        <f t="shared" si="1"/>
        <v>0.23562063190461918</v>
      </c>
      <c r="S8" s="67">
        <f t="shared" si="2"/>
        <v>76</v>
      </c>
      <c r="T8" s="96">
        <f aca="true" t="shared" si="3" ref="T8:T17">S8</f>
        <v>76</v>
      </c>
      <c r="U8" s="105">
        <v>78.87</v>
      </c>
      <c r="V8" s="105">
        <v>57.95</v>
      </c>
      <c r="W8" s="105">
        <v>47.76</v>
      </c>
    </row>
    <row r="9" spans="1:23" s="57" customFormat="1" ht="32.25" customHeight="1">
      <c r="A9" s="48" t="s">
        <v>196</v>
      </c>
      <c r="B9" s="48" t="s">
        <v>32</v>
      </c>
      <c r="C9" s="43" t="s">
        <v>203</v>
      </c>
      <c r="D9" s="43" t="s">
        <v>96</v>
      </c>
      <c r="E9" s="21">
        <v>95</v>
      </c>
      <c r="F9" s="21">
        <v>60</v>
      </c>
      <c r="G9" s="21">
        <v>45</v>
      </c>
      <c r="H9" s="21">
        <v>50</v>
      </c>
      <c r="I9" s="21">
        <v>55</v>
      </c>
      <c r="J9" s="21"/>
      <c r="K9" s="21"/>
      <c r="L9" s="21"/>
      <c r="M9" s="21"/>
      <c r="N9" s="21"/>
      <c r="O9" s="21"/>
      <c r="P9" s="21"/>
      <c r="Q9" s="20">
        <f t="shared" si="0"/>
        <v>5</v>
      </c>
      <c r="R9" s="22">
        <f t="shared" si="1"/>
        <v>0.3247805369862123</v>
      </c>
      <c r="S9" s="67">
        <f t="shared" si="2"/>
        <v>61</v>
      </c>
      <c r="T9" s="96">
        <f t="shared" si="3"/>
        <v>61</v>
      </c>
      <c r="U9" s="105">
        <v>66.25</v>
      </c>
      <c r="V9" s="105">
        <v>60.3</v>
      </c>
      <c r="W9" s="105">
        <v>50.86</v>
      </c>
    </row>
    <row r="10" spans="1:23" s="55" customFormat="1" ht="29.25" customHeight="1">
      <c r="A10" s="48" t="s">
        <v>40</v>
      </c>
      <c r="B10" s="48" t="s">
        <v>32</v>
      </c>
      <c r="C10" s="43" t="s">
        <v>204</v>
      </c>
      <c r="D10" s="43" t="s">
        <v>96</v>
      </c>
      <c r="E10" s="21">
        <v>45</v>
      </c>
      <c r="F10" s="21">
        <v>45</v>
      </c>
      <c r="G10" s="39">
        <v>35</v>
      </c>
      <c r="H10" s="39">
        <v>50</v>
      </c>
      <c r="I10" s="39"/>
      <c r="J10" s="21"/>
      <c r="K10" s="21"/>
      <c r="L10" s="21"/>
      <c r="M10" s="21"/>
      <c r="N10" s="21"/>
      <c r="O10" s="21"/>
      <c r="P10" s="21"/>
      <c r="Q10" s="20">
        <f t="shared" si="0"/>
        <v>4</v>
      </c>
      <c r="R10" s="22">
        <f t="shared" si="1"/>
        <v>0.14380637019563333</v>
      </c>
      <c r="S10" s="67">
        <f t="shared" si="2"/>
        <v>43.75</v>
      </c>
      <c r="T10" s="96">
        <f t="shared" si="3"/>
        <v>43.75</v>
      </c>
      <c r="U10" s="105">
        <v>46.67</v>
      </c>
      <c r="V10" s="105">
        <v>40.31</v>
      </c>
      <c r="W10" s="105">
        <v>40.31</v>
      </c>
    </row>
    <row r="11" spans="1:23" s="55" customFormat="1" ht="30.75" customHeight="1">
      <c r="A11" s="81" t="s">
        <v>194</v>
      </c>
      <c r="B11" s="48" t="s">
        <v>32</v>
      </c>
      <c r="C11" s="43" t="s">
        <v>205</v>
      </c>
      <c r="D11" s="43" t="s">
        <v>96</v>
      </c>
      <c r="E11" s="21">
        <v>37</v>
      </c>
      <c r="F11" s="21">
        <v>40</v>
      </c>
      <c r="G11" s="39">
        <v>35</v>
      </c>
      <c r="H11" s="39">
        <v>38</v>
      </c>
      <c r="I11" s="39"/>
      <c r="J11" s="21"/>
      <c r="K11" s="21"/>
      <c r="L11" s="21"/>
      <c r="M11" s="21"/>
      <c r="N11" s="21"/>
      <c r="O11" s="21"/>
      <c r="P11" s="21"/>
      <c r="Q11" s="20">
        <f t="shared" si="0"/>
        <v>4</v>
      </c>
      <c r="R11" s="22">
        <f t="shared" si="1"/>
        <v>0.05551109331909687</v>
      </c>
      <c r="S11" s="67">
        <f t="shared" si="2"/>
        <v>37.5</v>
      </c>
      <c r="T11" s="96">
        <f t="shared" si="3"/>
        <v>37.5</v>
      </c>
      <c r="U11" s="105">
        <v>38.33</v>
      </c>
      <c r="V11" s="105">
        <v>32.25</v>
      </c>
      <c r="W11" s="105">
        <v>32</v>
      </c>
    </row>
    <row r="12" spans="1:23" s="55" customFormat="1" ht="43.5" customHeight="1">
      <c r="A12" s="81" t="s">
        <v>195</v>
      </c>
      <c r="B12" s="48" t="s">
        <v>32</v>
      </c>
      <c r="C12" s="43" t="s">
        <v>206</v>
      </c>
      <c r="D12" s="43" t="s">
        <v>96</v>
      </c>
      <c r="E12" s="21">
        <v>40</v>
      </c>
      <c r="F12" s="21">
        <v>35</v>
      </c>
      <c r="G12" s="39">
        <v>35</v>
      </c>
      <c r="H12" s="39">
        <v>38</v>
      </c>
      <c r="I12" s="39"/>
      <c r="J12" s="21"/>
      <c r="K12" s="21"/>
      <c r="L12" s="21"/>
      <c r="M12" s="21"/>
      <c r="N12" s="21"/>
      <c r="O12" s="21"/>
      <c r="P12" s="21"/>
      <c r="Q12" s="20">
        <f t="shared" si="0"/>
        <v>4</v>
      </c>
      <c r="R12" s="22">
        <f t="shared" si="1"/>
        <v>0.06620242548062642</v>
      </c>
      <c r="S12" s="67">
        <f t="shared" si="2"/>
        <v>37</v>
      </c>
      <c r="T12" s="96">
        <f t="shared" si="3"/>
        <v>37</v>
      </c>
      <c r="U12" s="105">
        <v>37.67</v>
      </c>
      <c r="V12" s="105">
        <v>32.5</v>
      </c>
      <c r="W12" s="105">
        <v>31.75</v>
      </c>
    </row>
    <row r="13" spans="1:23" s="55" customFormat="1" ht="31.5" customHeight="1">
      <c r="A13" s="81" t="s">
        <v>76</v>
      </c>
      <c r="B13" s="48" t="s">
        <v>32</v>
      </c>
      <c r="C13" s="43" t="s">
        <v>207</v>
      </c>
      <c r="D13" s="43" t="s">
        <v>96</v>
      </c>
      <c r="E13" s="21">
        <v>42</v>
      </c>
      <c r="F13" s="21">
        <v>38</v>
      </c>
      <c r="G13" s="39">
        <v>35</v>
      </c>
      <c r="H13" s="39">
        <v>38</v>
      </c>
      <c r="I13" s="39"/>
      <c r="J13" s="21"/>
      <c r="K13" s="21"/>
      <c r="L13" s="21"/>
      <c r="M13" s="21"/>
      <c r="N13" s="21"/>
      <c r="O13" s="21"/>
      <c r="P13" s="21"/>
      <c r="Q13" s="20">
        <f t="shared" si="0"/>
        <v>4</v>
      </c>
      <c r="R13" s="22">
        <f t="shared" si="1"/>
        <v>0.0750923221769677</v>
      </c>
      <c r="S13" s="67">
        <f t="shared" si="2"/>
        <v>38.25</v>
      </c>
      <c r="T13" s="96">
        <f t="shared" si="3"/>
        <v>38.25</v>
      </c>
      <c r="U13" s="105">
        <v>39.33</v>
      </c>
      <c r="V13" s="105">
        <v>32.5</v>
      </c>
      <c r="W13" s="105">
        <v>31.75</v>
      </c>
    </row>
    <row r="14" spans="1:23" s="55" customFormat="1" ht="42" customHeight="1">
      <c r="A14" s="81" t="s">
        <v>197</v>
      </c>
      <c r="B14" s="48" t="s">
        <v>32</v>
      </c>
      <c r="C14" s="43" t="s">
        <v>208</v>
      </c>
      <c r="D14" s="43" t="s">
        <v>96</v>
      </c>
      <c r="E14" s="21">
        <v>85</v>
      </c>
      <c r="F14" s="21">
        <v>120</v>
      </c>
      <c r="G14" s="82">
        <v>85</v>
      </c>
      <c r="H14" s="82">
        <v>100</v>
      </c>
      <c r="I14" s="82"/>
      <c r="J14" s="21"/>
      <c r="K14" s="21"/>
      <c r="L14" s="21"/>
      <c r="M14" s="21"/>
      <c r="N14" s="21"/>
      <c r="O14" s="21"/>
      <c r="P14" s="21"/>
      <c r="Q14" s="20">
        <f t="shared" si="0"/>
        <v>4</v>
      </c>
      <c r="R14" s="22">
        <f t="shared" si="1"/>
        <v>0.17008332258232822</v>
      </c>
      <c r="S14" s="67">
        <f t="shared" si="2"/>
        <v>97.5</v>
      </c>
      <c r="T14" s="96">
        <f t="shared" si="3"/>
        <v>97.5</v>
      </c>
      <c r="U14" s="105">
        <v>101.67</v>
      </c>
      <c r="V14" s="105">
        <v>94.23</v>
      </c>
      <c r="W14" s="105">
        <v>90.5</v>
      </c>
    </row>
    <row r="15" spans="1:23" s="55" customFormat="1" ht="47.25" customHeight="1">
      <c r="A15" s="81" t="s">
        <v>198</v>
      </c>
      <c r="B15" s="48" t="s">
        <v>32</v>
      </c>
      <c r="C15" s="43" t="s">
        <v>209</v>
      </c>
      <c r="D15" s="43" t="s">
        <v>96</v>
      </c>
      <c r="E15" s="21">
        <v>49</v>
      </c>
      <c r="F15" s="21">
        <v>160</v>
      </c>
      <c r="G15" s="82">
        <v>90</v>
      </c>
      <c r="H15" s="82">
        <v>190</v>
      </c>
      <c r="I15" s="82">
        <v>100</v>
      </c>
      <c r="J15" s="21">
        <v>128.9</v>
      </c>
      <c r="K15" s="21">
        <v>133.62</v>
      </c>
      <c r="L15" s="21">
        <v>114.93</v>
      </c>
      <c r="M15" s="21"/>
      <c r="N15" s="21"/>
      <c r="O15" s="21">
        <v>134.33</v>
      </c>
      <c r="P15" s="21">
        <v>114.96</v>
      </c>
      <c r="Q15" s="20">
        <f t="shared" si="0"/>
        <v>10</v>
      </c>
      <c r="R15" s="22">
        <f t="shared" si="1"/>
        <v>0.3166456649296793</v>
      </c>
      <c r="S15" s="67">
        <f t="shared" si="2"/>
        <v>121.57400000000001</v>
      </c>
      <c r="T15" s="96">
        <f t="shared" si="3"/>
        <v>121.57400000000001</v>
      </c>
      <c r="U15" s="105">
        <v>123.69</v>
      </c>
      <c r="V15" s="105">
        <v>89.98</v>
      </c>
      <c r="W15" s="105">
        <v>144.88</v>
      </c>
    </row>
    <row r="16" spans="1:23" s="57" customFormat="1" ht="47.25" customHeight="1">
      <c r="A16" s="48" t="s">
        <v>199</v>
      </c>
      <c r="B16" s="48" t="s">
        <v>32</v>
      </c>
      <c r="C16" s="43" t="s">
        <v>210</v>
      </c>
      <c r="D16" s="43" t="s">
        <v>96</v>
      </c>
      <c r="E16" s="21">
        <v>44</v>
      </c>
      <c r="F16" s="21">
        <v>43</v>
      </c>
      <c r="G16" s="82">
        <v>45</v>
      </c>
      <c r="H16" s="82">
        <v>46</v>
      </c>
      <c r="I16" s="82"/>
      <c r="J16" s="21"/>
      <c r="K16" s="21"/>
      <c r="L16" s="21"/>
      <c r="M16" s="21"/>
      <c r="N16" s="21"/>
      <c r="O16" s="21"/>
      <c r="P16" s="21"/>
      <c r="Q16" s="20">
        <f t="shared" si="0"/>
        <v>4</v>
      </c>
      <c r="R16" s="22">
        <f t="shared" si="1"/>
        <v>0.029011111207546195</v>
      </c>
      <c r="S16" s="67">
        <f t="shared" si="2"/>
        <v>44.5</v>
      </c>
      <c r="T16" s="96">
        <f t="shared" si="3"/>
        <v>44.5</v>
      </c>
      <c r="U16" s="105">
        <v>44.33</v>
      </c>
      <c r="V16" s="105">
        <v>39.03</v>
      </c>
      <c r="W16" s="105">
        <v>43.38</v>
      </c>
    </row>
    <row r="17" spans="1:23" s="55" customFormat="1" ht="70.5" customHeight="1">
      <c r="A17" s="48" t="s">
        <v>200</v>
      </c>
      <c r="B17" s="48" t="s">
        <v>32</v>
      </c>
      <c r="C17" s="43" t="s">
        <v>211</v>
      </c>
      <c r="D17" s="43" t="s">
        <v>15</v>
      </c>
      <c r="E17" s="21">
        <v>37</v>
      </c>
      <c r="F17" s="21">
        <v>35</v>
      </c>
      <c r="G17" s="82">
        <v>40</v>
      </c>
      <c r="H17" s="82">
        <v>35</v>
      </c>
      <c r="I17" s="82"/>
      <c r="J17" s="21"/>
      <c r="K17" s="21"/>
      <c r="L17" s="21"/>
      <c r="M17" s="21"/>
      <c r="N17" s="21"/>
      <c r="O17" s="21"/>
      <c r="P17" s="21"/>
      <c r="Q17" s="20">
        <f t="shared" si="0"/>
        <v>4</v>
      </c>
      <c r="R17" s="22">
        <f t="shared" si="1"/>
        <v>0.06429681124153208</v>
      </c>
      <c r="S17" s="67">
        <f t="shared" si="2"/>
        <v>36.75</v>
      </c>
      <c r="T17" s="63">
        <f t="shared" si="3"/>
        <v>36.75</v>
      </c>
      <c r="U17" s="105">
        <v>35.67</v>
      </c>
      <c r="V17" s="105">
        <v>35.67</v>
      </c>
      <c r="W17" s="105">
        <v>34.67</v>
      </c>
    </row>
    <row r="18" spans="1:21" s="55" customFormat="1" ht="12.75" customHeight="1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8"/>
      <c r="T18" s="83"/>
      <c r="U18" s="107"/>
    </row>
    <row r="19" spans="1:21" s="58" customFormat="1" ht="52.5" customHeight="1">
      <c r="A19" s="84"/>
      <c r="B19" s="84"/>
      <c r="C19" s="84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87"/>
      <c r="S19" s="87"/>
      <c r="T19" s="87"/>
      <c r="U19" s="108"/>
    </row>
    <row r="20" spans="1:23" ht="42" customHeight="1">
      <c r="A20" s="161" t="s">
        <v>53</v>
      </c>
      <c r="B20" s="161" t="s">
        <v>31</v>
      </c>
      <c r="C20" s="161" t="s">
        <v>52</v>
      </c>
      <c r="D20" s="161" t="s">
        <v>18</v>
      </c>
      <c r="E20" s="193" t="s">
        <v>65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61" t="s">
        <v>55</v>
      </c>
      <c r="R20" s="161" t="s">
        <v>56</v>
      </c>
      <c r="S20" s="208" t="s">
        <v>271</v>
      </c>
      <c r="T20" s="169" t="s">
        <v>277</v>
      </c>
      <c r="U20" s="173" t="s">
        <v>303</v>
      </c>
      <c r="V20" s="157" t="s">
        <v>332</v>
      </c>
      <c r="W20" s="157" t="s">
        <v>333</v>
      </c>
    </row>
    <row r="21" spans="1:23" ht="126.75" customHeight="1">
      <c r="A21" s="192"/>
      <c r="B21" s="192"/>
      <c r="C21" s="192"/>
      <c r="D21" s="192"/>
      <c r="E21" s="72" t="s">
        <v>273</v>
      </c>
      <c r="F21" s="72" t="s">
        <v>274</v>
      </c>
      <c r="G21" s="72" t="s">
        <v>275</v>
      </c>
      <c r="H21" s="72" t="s">
        <v>302</v>
      </c>
      <c r="I21" s="72"/>
      <c r="J21" s="72"/>
      <c r="K21" s="72"/>
      <c r="L21" s="95"/>
      <c r="M21" s="95"/>
      <c r="N21" s="95"/>
      <c r="O21" s="72"/>
      <c r="P21" s="72"/>
      <c r="Q21" s="192"/>
      <c r="R21" s="192"/>
      <c r="S21" s="209"/>
      <c r="T21" s="169"/>
      <c r="U21" s="175"/>
      <c r="V21" s="157"/>
      <c r="W21" s="157"/>
    </row>
    <row r="22" spans="1:23" ht="42.75" customHeight="1">
      <c r="A22" s="158" t="s">
        <v>162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ht="108.75" customHeight="1">
      <c r="A23" s="48" t="s">
        <v>41</v>
      </c>
      <c r="B23" s="48" t="s">
        <v>32</v>
      </c>
      <c r="C23" s="43" t="s">
        <v>8</v>
      </c>
      <c r="D23" s="43" t="s">
        <v>20</v>
      </c>
      <c r="E23" s="21">
        <v>158</v>
      </c>
      <c r="F23" s="21">
        <v>85</v>
      </c>
      <c r="G23" s="21">
        <v>140</v>
      </c>
      <c r="H23" s="21">
        <v>145</v>
      </c>
      <c r="I23" s="21"/>
      <c r="J23" s="21"/>
      <c r="K23" s="21"/>
      <c r="L23" s="21"/>
      <c r="M23" s="21"/>
      <c r="N23" s="21"/>
      <c r="O23" s="21"/>
      <c r="P23" s="21"/>
      <c r="Q23" s="20">
        <f aca="true" t="shared" si="4" ref="Q23:Q36">COUNT(E23:P23)</f>
        <v>4</v>
      </c>
      <c r="R23" s="22">
        <f aca="true" t="shared" si="5" ref="R23:R36">STDEVA(E23:P23)/(SUM(E23:P23)/COUNTIF(E23:P23,"&gt;0"))</f>
        <v>0.2442325235479838</v>
      </c>
      <c r="S23" s="67">
        <f aca="true" t="shared" si="6" ref="S23:S36">1/Q23*(SUM(E23:P23))</f>
        <v>132</v>
      </c>
      <c r="T23" s="96">
        <f>S23</f>
        <v>132</v>
      </c>
      <c r="U23" s="105">
        <v>128.66</v>
      </c>
      <c r="V23" s="105">
        <v>138.17</v>
      </c>
      <c r="W23" s="105">
        <v>138.17</v>
      </c>
    </row>
    <row r="24" spans="1:23" ht="105.75" customHeight="1">
      <c r="A24" s="48" t="s">
        <v>117</v>
      </c>
      <c r="B24" s="48" t="s">
        <v>32</v>
      </c>
      <c r="C24" s="43" t="s">
        <v>118</v>
      </c>
      <c r="D24" s="43" t="s">
        <v>20</v>
      </c>
      <c r="E24" s="21">
        <v>131</v>
      </c>
      <c r="F24" s="21">
        <v>140</v>
      </c>
      <c r="G24" s="21">
        <v>130</v>
      </c>
      <c r="H24" s="21">
        <v>140</v>
      </c>
      <c r="I24" s="21"/>
      <c r="J24" s="21"/>
      <c r="K24" s="21"/>
      <c r="L24" s="21"/>
      <c r="M24" s="21"/>
      <c r="N24" s="21"/>
      <c r="O24" s="21"/>
      <c r="P24" s="21"/>
      <c r="Q24" s="20">
        <f t="shared" si="4"/>
        <v>4</v>
      </c>
      <c r="R24" s="22">
        <f t="shared" si="5"/>
        <v>0.04066543438077634</v>
      </c>
      <c r="S24" s="67">
        <f t="shared" si="6"/>
        <v>135.25</v>
      </c>
      <c r="T24" s="96">
        <f aca="true" t="shared" si="7" ref="T24:T36">S24</f>
        <v>135.25</v>
      </c>
      <c r="U24" s="105">
        <v>137</v>
      </c>
      <c r="V24" s="105">
        <v>118.15</v>
      </c>
      <c r="W24" s="105">
        <v>121.15</v>
      </c>
    </row>
    <row r="25" spans="1:23" ht="67.5" customHeight="1">
      <c r="A25" s="48" t="s">
        <v>130</v>
      </c>
      <c r="B25" s="48" t="s">
        <v>32</v>
      </c>
      <c r="C25" s="43" t="s">
        <v>131</v>
      </c>
      <c r="D25" s="43" t="s">
        <v>21</v>
      </c>
      <c r="E25" s="21">
        <v>152</v>
      </c>
      <c r="F25" s="21">
        <v>130</v>
      </c>
      <c r="G25" s="21">
        <v>130</v>
      </c>
      <c r="H25" s="21">
        <v>165</v>
      </c>
      <c r="I25" s="21"/>
      <c r="J25" s="21"/>
      <c r="K25" s="21"/>
      <c r="L25" s="21"/>
      <c r="M25" s="21"/>
      <c r="N25" s="21"/>
      <c r="O25" s="21"/>
      <c r="P25" s="21"/>
      <c r="Q25" s="20">
        <f t="shared" si="4"/>
        <v>4</v>
      </c>
      <c r="R25" s="22">
        <f t="shared" si="5"/>
        <v>0.11985585200915891</v>
      </c>
      <c r="S25" s="67">
        <f t="shared" si="6"/>
        <v>144.25</v>
      </c>
      <c r="T25" s="96">
        <f t="shared" si="7"/>
        <v>144.25</v>
      </c>
      <c r="U25" s="105">
        <v>149</v>
      </c>
      <c r="V25" s="105">
        <v>132.5</v>
      </c>
      <c r="W25" s="105">
        <v>137.5</v>
      </c>
    </row>
    <row r="26" spans="1:23" ht="69.75" customHeight="1">
      <c r="A26" s="48" t="s">
        <v>42</v>
      </c>
      <c r="B26" s="48" t="s">
        <v>32</v>
      </c>
      <c r="C26" s="43" t="s">
        <v>75</v>
      </c>
      <c r="D26" s="43" t="s">
        <v>22</v>
      </c>
      <c r="E26" s="21">
        <v>140</v>
      </c>
      <c r="F26" s="21">
        <v>100</v>
      </c>
      <c r="G26" s="21">
        <v>160</v>
      </c>
      <c r="H26" s="21">
        <v>120</v>
      </c>
      <c r="I26" s="21"/>
      <c r="J26" s="21"/>
      <c r="K26" s="21"/>
      <c r="L26" s="21"/>
      <c r="M26" s="21"/>
      <c r="N26" s="21"/>
      <c r="O26" s="21"/>
      <c r="P26" s="21"/>
      <c r="Q26" s="20">
        <f t="shared" si="4"/>
        <v>4</v>
      </c>
      <c r="R26" s="22">
        <f t="shared" si="5"/>
        <v>0.19861453057473932</v>
      </c>
      <c r="S26" s="67">
        <f t="shared" si="6"/>
        <v>130</v>
      </c>
      <c r="T26" s="96">
        <f t="shared" si="7"/>
        <v>130</v>
      </c>
      <c r="U26" s="105">
        <v>120</v>
      </c>
      <c r="V26" s="105">
        <v>114.13</v>
      </c>
      <c r="W26" s="105">
        <v>118.92</v>
      </c>
    </row>
    <row r="27" spans="1:23" ht="123" customHeight="1">
      <c r="A27" s="48" t="s">
        <v>63</v>
      </c>
      <c r="B27" s="48" t="s">
        <v>32</v>
      </c>
      <c r="C27" s="43" t="s">
        <v>9</v>
      </c>
      <c r="D27" s="43" t="s">
        <v>23</v>
      </c>
      <c r="E27" s="21">
        <v>125</v>
      </c>
      <c r="F27" s="21">
        <v>120</v>
      </c>
      <c r="G27" s="21">
        <v>85</v>
      </c>
      <c r="H27" s="21">
        <v>110</v>
      </c>
      <c r="I27" s="21"/>
      <c r="J27" s="21"/>
      <c r="K27" s="21"/>
      <c r="L27" s="21"/>
      <c r="M27" s="21"/>
      <c r="N27" s="21"/>
      <c r="O27" s="21"/>
      <c r="P27" s="21"/>
      <c r="Q27" s="20">
        <f t="shared" si="4"/>
        <v>4</v>
      </c>
      <c r="R27" s="22">
        <f t="shared" si="5"/>
        <v>0.16177391290956533</v>
      </c>
      <c r="S27" s="67">
        <f t="shared" si="6"/>
        <v>110</v>
      </c>
      <c r="T27" s="96">
        <f t="shared" si="7"/>
        <v>110</v>
      </c>
      <c r="U27" s="105">
        <v>107.67</v>
      </c>
      <c r="V27" s="105">
        <v>88.5</v>
      </c>
      <c r="W27" s="105">
        <v>84.1</v>
      </c>
    </row>
    <row r="28" spans="1:23" ht="71.25" customHeight="1">
      <c r="A28" s="48" t="s">
        <v>142</v>
      </c>
      <c r="B28" s="88" t="s">
        <v>32</v>
      </c>
      <c r="C28" s="43" t="s">
        <v>143</v>
      </c>
      <c r="D28" s="43" t="s">
        <v>24</v>
      </c>
      <c r="E28" s="21">
        <v>135</v>
      </c>
      <c r="F28" s="21">
        <v>90</v>
      </c>
      <c r="G28" s="21">
        <v>85</v>
      </c>
      <c r="H28" s="21">
        <v>115</v>
      </c>
      <c r="I28" s="21"/>
      <c r="J28" s="21"/>
      <c r="K28" s="21"/>
      <c r="L28" s="21"/>
      <c r="M28" s="21"/>
      <c r="N28" s="21"/>
      <c r="O28" s="21"/>
      <c r="P28" s="21"/>
      <c r="Q28" s="20">
        <f t="shared" si="4"/>
        <v>4</v>
      </c>
      <c r="R28" s="22">
        <f t="shared" si="5"/>
        <v>0.2186252527806487</v>
      </c>
      <c r="S28" s="67">
        <f t="shared" si="6"/>
        <v>106.25</v>
      </c>
      <c r="T28" s="96">
        <f t="shared" si="7"/>
        <v>106.25</v>
      </c>
      <c r="U28" s="105">
        <v>107.67</v>
      </c>
      <c r="V28" s="105">
        <v>98.31</v>
      </c>
      <c r="W28" s="105">
        <v>97.08</v>
      </c>
    </row>
    <row r="29" spans="1:23" ht="79.5" customHeight="1">
      <c r="A29" s="48" t="s">
        <v>132</v>
      </c>
      <c r="B29" s="48" t="s">
        <v>32</v>
      </c>
      <c r="C29" s="43" t="s">
        <v>133</v>
      </c>
      <c r="D29" s="43" t="s">
        <v>24</v>
      </c>
      <c r="E29" s="21">
        <v>180</v>
      </c>
      <c r="F29" s="21">
        <v>140</v>
      </c>
      <c r="G29" s="21">
        <v>150</v>
      </c>
      <c r="H29" s="21">
        <v>145</v>
      </c>
      <c r="I29" s="21"/>
      <c r="J29" s="21"/>
      <c r="K29" s="21"/>
      <c r="L29" s="21"/>
      <c r="M29" s="21"/>
      <c r="N29" s="21"/>
      <c r="O29" s="21"/>
      <c r="P29" s="21"/>
      <c r="Q29" s="20">
        <f t="shared" si="4"/>
        <v>4</v>
      </c>
      <c r="R29" s="22">
        <f t="shared" si="5"/>
        <v>0.11687728267126193</v>
      </c>
      <c r="S29" s="67">
        <f t="shared" si="6"/>
        <v>153.75</v>
      </c>
      <c r="T29" s="96">
        <f t="shared" si="7"/>
        <v>153.75</v>
      </c>
      <c r="U29" s="105">
        <v>155</v>
      </c>
      <c r="V29" s="105">
        <v>155</v>
      </c>
      <c r="W29" s="105">
        <v>143.94</v>
      </c>
    </row>
    <row r="30" spans="1:23" ht="72" customHeight="1">
      <c r="A30" s="48" t="s">
        <v>132</v>
      </c>
      <c r="B30" s="48" t="s">
        <v>32</v>
      </c>
      <c r="C30" s="43" t="s">
        <v>134</v>
      </c>
      <c r="D30" s="43" t="s">
        <v>25</v>
      </c>
      <c r="E30" s="21">
        <v>192</v>
      </c>
      <c r="F30" s="21">
        <v>160</v>
      </c>
      <c r="G30" s="21">
        <v>180</v>
      </c>
      <c r="H30" s="21">
        <v>145</v>
      </c>
      <c r="I30" s="21"/>
      <c r="J30" s="21"/>
      <c r="K30" s="21"/>
      <c r="L30" s="21"/>
      <c r="M30" s="21"/>
      <c r="N30" s="21"/>
      <c r="O30" s="21"/>
      <c r="P30" s="21"/>
      <c r="Q30" s="20">
        <f t="shared" si="4"/>
        <v>4</v>
      </c>
      <c r="R30" s="22">
        <f t="shared" si="5"/>
        <v>0.12331245657790048</v>
      </c>
      <c r="S30" s="67">
        <f t="shared" si="6"/>
        <v>169.25</v>
      </c>
      <c r="T30" s="96">
        <f t="shared" si="7"/>
        <v>169.25</v>
      </c>
      <c r="U30" s="105">
        <v>165.67</v>
      </c>
      <c r="V30" s="105">
        <v>168.41</v>
      </c>
      <c r="W30" s="105">
        <v>143.79</v>
      </c>
    </row>
    <row r="31" spans="1:23" ht="32.25" customHeight="1">
      <c r="A31" s="48" t="s">
        <v>5</v>
      </c>
      <c r="B31" s="48" t="s">
        <v>32</v>
      </c>
      <c r="C31" s="43" t="s">
        <v>6</v>
      </c>
      <c r="D31" s="43" t="s">
        <v>97</v>
      </c>
      <c r="E31" s="21">
        <v>140</v>
      </c>
      <c r="F31" s="21">
        <v>170</v>
      </c>
      <c r="G31" s="21">
        <v>95</v>
      </c>
      <c r="H31" s="21">
        <v>150</v>
      </c>
      <c r="I31" s="21"/>
      <c r="J31" s="89"/>
      <c r="K31" s="21"/>
      <c r="L31" s="21"/>
      <c r="M31" s="21"/>
      <c r="N31" s="21"/>
      <c r="O31" s="21"/>
      <c r="P31" s="21"/>
      <c r="Q31" s="20">
        <f t="shared" si="4"/>
        <v>4</v>
      </c>
      <c r="R31" s="22">
        <f t="shared" si="5"/>
        <v>0.2286230187468382</v>
      </c>
      <c r="S31" s="67">
        <f t="shared" si="6"/>
        <v>138.75</v>
      </c>
      <c r="T31" s="96">
        <f t="shared" si="7"/>
        <v>138.75</v>
      </c>
      <c r="U31" s="105">
        <v>153.33</v>
      </c>
      <c r="V31" s="105">
        <v>152.5</v>
      </c>
      <c r="W31" s="105">
        <v>131.25</v>
      </c>
    </row>
    <row r="32" spans="1:23" ht="45" customHeight="1">
      <c r="A32" s="48" t="s">
        <v>212</v>
      </c>
      <c r="B32" s="48" t="s">
        <v>32</v>
      </c>
      <c r="C32" s="43" t="s">
        <v>213</v>
      </c>
      <c r="D32" s="43" t="s">
        <v>26</v>
      </c>
      <c r="E32" s="21">
        <v>143</v>
      </c>
      <c r="F32" s="21">
        <v>100</v>
      </c>
      <c r="G32" s="21">
        <v>120</v>
      </c>
      <c r="H32" s="21">
        <v>180</v>
      </c>
      <c r="I32" s="21"/>
      <c r="J32" s="21"/>
      <c r="K32" s="21"/>
      <c r="L32" s="21"/>
      <c r="M32" s="21"/>
      <c r="N32" s="21"/>
      <c r="O32" s="21"/>
      <c r="P32" s="21"/>
      <c r="Q32" s="20">
        <f t="shared" si="4"/>
        <v>4</v>
      </c>
      <c r="R32" s="22">
        <f t="shared" si="5"/>
        <v>0.252930798729127</v>
      </c>
      <c r="S32" s="67">
        <f t="shared" si="6"/>
        <v>135.75</v>
      </c>
      <c r="T32" s="96">
        <f t="shared" si="7"/>
        <v>135.75</v>
      </c>
      <c r="U32" s="105">
        <v>141</v>
      </c>
      <c r="V32" s="105">
        <v>166.3</v>
      </c>
      <c r="W32" s="105">
        <v>172.97</v>
      </c>
    </row>
    <row r="33" spans="1:23" ht="105.75" customHeight="1">
      <c r="A33" s="48" t="s">
        <v>214</v>
      </c>
      <c r="B33" s="48" t="s">
        <v>38</v>
      </c>
      <c r="C33" s="43" t="s">
        <v>229</v>
      </c>
      <c r="D33" s="43" t="s">
        <v>27</v>
      </c>
      <c r="E33" s="21">
        <v>68</v>
      </c>
      <c r="F33" s="21">
        <v>85</v>
      </c>
      <c r="G33" s="21">
        <v>60</v>
      </c>
      <c r="H33" s="21">
        <v>68</v>
      </c>
      <c r="I33" s="21"/>
      <c r="J33" s="21"/>
      <c r="K33" s="21"/>
      <c r="L33" s="21"/>
      <c r="M33" s="21"/>
      <c r="N33" s="21"/>
      <c r="O33" s="21"/>
      <c r="P33" s="21"/>
      <c r="Q33" s="20">
        <f t="shared" si="4"/>
        <v>4</v>
      </c>
      <c r="R33" s="22">
        <f t="shared" si="5"/>
        <v>0.14991741189067215</v>
      </c>
      <c r="S33" s="67">
        <f t="shared" si="6"/>
        <v>70.25</v>
      </c>
      <c r="T33" s="96">
        <f t="shared" si="7"/>
        <v>70.25</v>
      </c>
      <c r="U33" s="105">
        <v>73.67</v>
      </c>
      <c r="V33" s="105">
        <v>71</v>
      </c>
      <c r="W33" s="105">
        <v>46.67</v>
      </c>
    </row>
    <row r="34" spans="1:23" ht="90.75" customHeight="1">
      <c r="A34" s="48" t="s">
        <v>214</v>
      </c>
      <c r="B34" s="48" t="s">
        <v>38</v>
      </c>
      <c r="C34" s="43" t="s">
        <v>230</v>
      </c>
      <c r="D34" s="43" t="s">
        <v>115</v>
      </c>
      <c r="E34" s="21">
        <v>137</v>
      </c>
      <c r="F34" s="21">
        <v>140</v>
      </c>
      <c r="G34" s="21">
        <v>80</v>
      </c>
      <c r="H34" s="21">
        <v>80</v>
      </c>
      <c r="I34" s="21"/>
      <c r="J34" s="21"/>
      <c r="K34" s="21"/>
      <c r="L34" s="21"/>
      <c r="M34" s="21"/>
      <c r="N34" s="21"/>
      <c r="O34" s="21"/>
      <c r="P34" s="21"/>
      <c r="Q34" s="20">
        <f t="shared" si="4"/>
        <v>4</v>
      </c>
      <c r="R34" s="22">
        <f t="shared" si="5"/>
        <v>0.3093564231784199</v>
      </c>
      <c r="S34" s="67">
        <f t="shared" si="6"/>
        <v>109.25</v>
      </c>
      <c r="T34" s="96">
        <f t="shared" si="7"/>
        <v>109.25</v>
      </c>
      <c r="U34" s="105">
        <v>119</v>
      </c>
      <c r="V34" s="105">
        <v>109.25</v>
      </c>
      <c r="W34" s="105">
        <v>105.67</v>
      </c>
    </row>
    <row r="35" spans="1:23" ht="91.5" customHeight="1">
      <c r="A35" s="48" t="s">
        <v>214</v>
      </c>
      <c r="B35" s="48" t="s">
        <v>38</v>
      </c>
      <c r="C35" s="43" t="s">
        <v>215</v>
      </c>
      <c r="D35" s="43" t="s">
        <v>116</v>
      </c>
      <c r="E35" s="21">
        <v>137</v>
      </c>
      <c r="F35" s="21">
        <v>120</v>
      </c>
      <c r="G35" s="21">
        <v>65</v>
      </c>
      <c r="H35" s="21">
        <v>100</v>
      </c>
      <c r="I35" s="21"/>
      <c r="J35" s="21"/>
      <c r="K35" s="21"/>
      <c r="L35" s="21"/>
      <c r="M35" s="21"/>
      <c r="N35" s="21"/>
      <c r="O35" s="21"/>
      <c r="P35" s="21"/>
      <c r="Q35" s="20">
        <f t="shared" si="4"/>
        <v>4</v>
      </c>
      <c r="R35" s="22">
        <f t="shared" si="5"/>
        <v>0.29332881381060677</v>
      </c>
      <c r="S35" s="67">
        <f t="shared" si="6"/>
        <v>105.5</v>
      </c>
      <c r="T35" s="96">
        <f t="shared" si="7"/>
        <v>105.5</v>
      </c>
      <c r="U35" s="105">
        <v>119</v>
      </c>
      <c r="V35" s="105">
        <v>106.84</v>
      </c>
      <c r="W35" s="105">
        <v>111.05</v>
      </c>
    </row>
    <row r="36" spans="1:23" ht="126" customHeight="1">
      <c r="A36" s="48" t="s">
        <v>77</v>
      </c>
      <c r="B36" s="48" t="s">
        <v>32</v>
      </c>
      <c r="C36" s="43" t="s">
        <v>112</v>
      </c>
      <c r="D36" s="43" t="s">
        <v>98</v>
      </c>
      <c r="E36" s="21">
        <v>263</v>
      </c>
      <c r="F36" s="21">
        <v>360</v>
      </c>
      <c r="G36" s="21">
        <v>160</v>
      </c>
      <c r="H36" s="21">
        <v>300</v>
      </c>
      <c r="I36" s="21"/>
      <c r="J36" s="21"/>
      <c r="K36" s="21"/>
      <c r="L36" s="21"/>
      <c r="M36" s="21"/>
      <c r="N36" s="21"/>
      <c r="O36" s="21"/>
      <c r="P36" s="21"/>
      <c r="Q36" s="20">
        <f t="shared" si="4"/>
        <v>4</v>
      </c>
      <c r="R36" s="22">
        <f t="shared" si="5"/>
        <v>0.3100935428061531</v>
      </c>
      <c r="S36" s="67">
        <f t="shared" si="6"/>
        <v>270.75</v>
      </c>
      <c r="T36" s="63">
        <f t="shared" si="7"/>
        <v>270.75</v>
      </c>
      <c r="U36" s="105">
        <v>307.67</v>
      </c>
      <c r="V36" s="105">
        <v>283.25</v>
      </c>
      <c r="W36" s="105">
        <v>275.75</v>
      </c>
    </row>
    <row r="37" spans="1:21" ht="35.25" customHeight="1">
      <c r="A37" s="85"/>
      <c r="B37" s="85"/>
      <c r="C37" s="85"/>
      <c r="D37" s="8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109"/>
      <c r="U37" s="109"/>
    </row>
    <row r="38" spans="1:23" ht="47.25" customHeight="1">
      <c r="A38" s="200" t="s">
        <v>53</v>
      </c>
      <c r="B38" s="161" t="s">
        <v>31</v>
      </c>
      <c r="C38" s="161" t="s">
        <v>52</v>
      </c>
      <c r="D38" s="161" t="s">
        <v>18</v>
      </c>
      <c r="E38" s="193" t="s">
        <v>65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61" t="s">
        <v>55</v>
      </c>
      <c r="R38" s="161" t="s">
        <v>56</v>
      </c>
      <c r="S38" s="199" t="s">
        <v>271</v>
      </c>
      <c r="T38" s="169" t="s">
        <v>277</v>
      </c>
      <c r="U38" s="173" t="s">
        <v>303</v>
      </c>
      <c r="V38" s="157" t="s">
        <v>332</v>
      </c>
      <c r="W38" s="157" t="s">
        <v>333</v>
      </c>
    </row>
    <row r="39" spans="1:23" ht="129" customHeight="1">
      <c r="A39" s="201"/>
      <c r="B39" s="192"/>
      <c r="C39" s="192"/>
      <c r="D39" s="192"/>
      <c r="E39" s="72" t="s">
        <v>283</v>
      </c>
      <c r="F39" s="72" t="s">
        <v>273</v>
      </c>
      <c r="G39" s="72" t="s">
        <v>274</v>
      </c>
      <c r="H39" s="72" t="s">
        <v>275</v>
      </c>
      <c r="I39" s="72" t="s">
        <v>302</v>
      </c>
      <c r="J39" s="72" t="s">
        <v>328</v>
      </c>
      <c r="K39" s="72" t="s">
        <v>327</v>
      </c>
      <c r="L39" s="95" t="s">
        <v>322</v>
      </c>
      <c r="M39" s="95" t="s">
        <v>326</v>
      </c>
      <c r="N39" s="95" t="s">
        <v>325</v>
      </c>
      <c r="O39" s="72" t="s">
        <v>323</v>
      </c>
      <c r="P39" s="72" t="s">
        <v>324</v>
      </c>
      <c r="Q39" s="192"/>
      <c r="R39" s="192"/>
      <c r="S39" s="199"/>
      <c r="T39" s="169"/>
      <c r="U39" s="175"/>
      <c r="V39" s="157"/>
      <c r="W39" s="157"/>
    </row>
    <row r="40" spans="1:23" ht="28.5" customHeight="1">
      <c r="A40" s="158" t="s">
        <v>43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23" ht="69" customHeight="1">
      <c r="A41" s="91" t="s">
        <v>119</v>
      </c>
      <c r="B41" s="48" t="s">
        <v>32</v>
      </c>
      <c r="C41" s="43" t="s">
        <v>120</v>
      </c>
      <c r="D41" s="43" t="s">
        <v>99</v>
      </c>
      <c r="E41" s="21"/>
      <c r="F41" s="21">
        <v>470</v>
      </c>
      <c r="G41" s="21">
        <v>500</v>
      </c>
      <c r="H41" s="21">
        <v>470</v>
      </c>
      <c r="I41" s="21">
        <v>490</v>
      </c>
      <c r="J41" s="21"/>
      <c r="K41" s="21"/>
      <c r="L41" s="21"/>
      <c r="M41" s="21"/>
      <c r="N41" s="21"/>
      <c r="O41" s="21"/>
      <c r="P41" s="21"/>
      <c r="Q41" s="20">
        <f aca="true" t="shared" si="8" ref="Q41:Q56">COUNT(E41:P41)</f>
        <v>4</v>
      </c>
      <c r="R41" s="22">
        <f aca="true" t="shared" si="9" ref="R41:R56">STDEVA(E41:P41)/(SUM(E41:P41)/COUNTIF(E41:P41,"&gt;0"))</f>
        <v>0.031088082901554404</v>
      </c>
      <c r="S41" s="67">
        <f aca="true" t="shared" si="10" ref="S41:S56">1/Q41*(SUM(E41:P41))</f>
        <v>482.5</v>
      </c>
      <c r="T41" s="96">
        <f>S41</f>
        <v>482.5</v>
      </c>
      <c r="U41" s="105">
        <v>486.67</v>
      </c>
      <c r="V41" s="105">
        <v>503.33</v>
      </c>
      <c r="W41" s="105">
        <v>493.33</v>
      </c>
    </row>
    <row r="42" spans="1:23" ht="53.25" customHeight="1">
      <c r="A42" s="91" t="s">
        <v>135</v>
      </c>
      <c r="B42" s="91" t="s">
        <v>32</v>
      </c>
      <c r="C42" s="43" t="s">
        <v>137</v>
      </c>
      <c r="D42" s="43" t="s">
        <v>100</v>
      </c>
      <c r="E42" s="21"/>
      <c r="F42" s="21">
        <v>500</v>
      </c>
      <c r="G42" s="21">
        <v>480</v>
      </c>
      <c r="H42" s="21">
        <v>530</v>
      </c>
      <c r="I42" s="21">
        <v>500</v>
      </c>
      <c r="J42" s="21"/>
      <c r="K42" s="21"/>
      <c r="L42" s="21"/>
      <c r="M42" s="21"/>
      <c r="N42" s="21"/>
      <c r="O42" s="21"/>
      <c r="P42" s="21"/>
      <c r="Q42" s="20">
        <f t="shared" si="8"/>
        <v>4</v>
      </c>
      <c r="R42" s="22">
        <f t="shared" si="9"/>
        <v>0.0410259266230613</v>
      </c>
      <c r="S42" s="67">
        <f t="shared" si="10"/>
        <v>502.5</v>
      </c>
      <c r="T42" s="96">
        <f aca="true" t="shared" si="11" ref="T42:T56">S42</f>
        <v>502.5</v>
      </c>
      <c r="U42" s="105">
        <v>493.33</v>
      </c>
      <c r="V42" s="105">
        <v>462.5</v>
      </c>
      <c r="W42" s="105">
        <v>498.33</v>
      </c>
    </row>
    <row r="43" spans="1:23" ht="63" customHeight="1">
      <c r="A43" s="48" t="s">
        <v>121</v>
      </c>
      <c r="B43" s="48" t="s">
        <v>32</v>
      </c>
      <c r="C43" s="43" t="s">
        <v>122</v>
      </c>
      <c r="D43" s="43" t="s">
        <v>101</v>
      </c>
      <c r="E43" s="21"/>
      <c r="F43" s="21">
        <v>810</v>
      </c>
      <c r="G43" s="21">
        <v>480</v>
      </c>
      <c r="H43" s="21">
        <v>530</v>
      </c>
      <c r="I43" s="21">
        <v>650</v>
      </c>
      <c r="J43" s="21"/>
      <c r="K43" s="21"/>
      <c r="L43" s="21"/>
      <c r="M43" s="21"/>
      <c r="N43" s="21"/>
      <c r="O43" s="21"/>
      <c r="P43" s="21"/>
      <c r="Q43" s="20">
        <f t="shared" si="8"/>
        <v>4</v>
      </c>
      <c r="R43" s="22">
        <f t="shared" si="9"/>
        <v>0.23777743038312582</v>
      </c>
      <c r="S43" s="67">
        <f t="shared" si="10"/>
        <v>617.5</v>
      </c>
      <c r="T43" s="96">
        <f t="shared" si="11"/>
        <v>617.5</v>
      </c>
      <c r="U43" s="105">
        <v>663.33</v>
      </c>
      <c r="V43" s="105">
        <v>763.33</v>
      </c>
      <c r="W43" s="105">
        <v>715</v>
      </c>
    </row>
    <row r="44" spans="1:23" ht="75.75" customHeight="1">
      <c r="A44" s="48" t="s">
        <v>136</v>
      </c>
      <c r="B44" s="48" t="s">
        <v>32</v>
      </c>
      <c r="C44" s="43" t="s">
        <v>216</v>
      </c>
      <c r="D44" s="92" t="s">
        <v>102</v>
      </c>
      <c r="E44" s="21">
        <v>90</v>
      </c>
      <c r="F44" s="21">
        <v>64</v>
      </c>
      <c r="G44" s="21">
        <v>55</v>
      </c>
      <c r="H44" s="21">
        <v>45</v>
      </c>
      <c r="I44" s="21">
        <v>80</v>
      </c>
      <c r="J44" s="21"/>
      <c r="K44" s="21"/>
      <c r="L44" s="21"/>
      <c r="M44" s="21"/>
      <c r="N44" s="21"/>
      <c r="O44" s="21"/>
      <c r="P44" s="21"/>
      <c r="Q44" s="20">
        <f t="shared" si="8"/>
        <v>5</v>
      </c>
      <c r="R44" s="93">
        <f t="shared" si="9"/>
        <v>0.2734649311947552</v>
      </c>
      <c r="S44" s="67">
        <f t="shared" si="10"/>
        <v>66.8</v>
      </c>
      <c r="T44" s="96">
        <f t="shared" si="11"/>
        <v>66.8</v>
      </c>
      <c r="U44" s="105">
        <v>71.33</v>
      </c>
      <c r="V44" s="105">
        <v>69.67</v>
      </c>
      <c r="W44" s="105">
        <v>80</v>
      </c>
    </row>
    <row r="45" spans="1:23" ht="75.75" customHeight="1">
      <c r="A45" s="48" t="s">
        <v>136</v>
      </c>
      <c r="B45" s="48" t="s">
        <v>32</v>
      </c>
      <c r="C45" s="43" t="s">
        <v>256</v>
      </c>
      <c r="D45" s="92" t="s">
        <v>102</v>
      </c>
      <c r="E45" s="21">
        <v>90</v>
      </c>
      <c r="F45" s="21">
        <v>69</v>
      </c>
      <c r="G45" s="21">
        <v>55</v>
      </c>
      <c r="H45" s="21">
        <v>45</v>
      </c>
      <c r="I45" s="21">
        <v>80</v>
      </c>
      <c r="J45" s="21"/>
      <c r="K45" s="21"/>
      <c r="L45" s="21"/>
      <c r="M45" s="21"/>
      <c r="N45" s="21"/>
      <c r="O45" s="21"/>
      <c r="P45" s="21"/>
      <c r="Q45" s="20">
        <f t="shared" si="8"/>
        <v>5</v>
      </c>
      <c r="R45" s="22">
        <f t="shared" si="9"/>
        <v>0.26862290528374533</v>
      </c>
      <c r="S45" s="67">
        <f t="shared" si="10"/>
        <v>67.8</v>
      </c>
      <c r="T45" s="96">
        <f t="shared" si="11"/>
        <v>67.8</v>
      </c>
      <c r="U45" s="105">
        <v>73</v>
      </c>
      <c r="V45" s="105">
        <v>75.55</v>
      </c>
      <c r="W45" s="105"/>
    </row>
    <row r="46" spans="1:23" ht="96.75" customHeight="1">
      <c r="A46" s="48" t="s">
        <v>147</v>
      </c>
      <c r="B46" s="48" t="s">
        <v>32</v>
      </c>
      <c r="C46" s="43" t="s">
        <v>146</v>
      </c>
      <c r="D46" s="43" t="s">
        <v>103</v>
      </c>
      <c r="E46" s="82"/>
      <c r="F46" s="82">
        <v>58</v>
      </c>
      <c r="G46" s="82">
        <v>52</v>
      </c>
      <c r="H46" s="82">
        <v>41</v>
      </c>
      <c r="I46" s="82">
        <v>52</v>
      </c>
      <c r="J46" s="82"/>
      <c r="K46" s="82"/>
      <c r="L46" s="82"/>
      <c r="M46" s="82"/>
      <c r="N46" s="82"/>
      <c r="O46" s="82"/>
      <c r="P46" s="82"/>
      <c r="Q46" s="20">
        <f t="shared" si="8"/>
        <v>4</v>
      </c>
      <c r="R46" s="22">
        <f t="shared" si="9"/>
        <v>0.13967927959367316</v>
      </c>
      <c r="S46" s="67">
        <f t="shared" si="10"/>
        <v>50.75</v>
      </c>
      <c r="T46" s="96">
        <f t="shared" si="11"/>
        <v>50.75</v>
      </c>
      <c r="U46" s="105">
        <v>39.9</v>
      </c>
      <c r="V46" s="105">
        <v>31.19</v>
      </c>
      <c r="W46" s="105">
        <v>29.92</v>
      </c>
    </row>
    <row r="47" spans="1:23" ht="72.75" customHeight="1">
      <c r="A47" s="48" t="s">
        <v>254</v>
      </c>
      <c r="B47" s="48" t="s">
        <v>32</v>
      </c>
      <c r="C47" s="43" t="s">
        <v>257</v>
      </c>
      <c r="D47" s="43" t="s">
        <v>104</v>
      </c>
      <c r="E47" s="21"/>
      <c r="F47" s="21">
        <v>21</v>
      </c>
      <c r="G47" s="21">
        <v>20</v>
      </c>
      <c r="H47" s="21">
        <v>16</v>
      </c>
      <c r="I47" s="21">
        <v>16</v>
      </c>
      <c r="J47" s="21"/>
      <c r="K47" s="21"/>
      <c r="L47" s="21"/>
      <c r="M47" s="21"/>
      <c r="N47" s="21"/>
      <c r="O47" s="21"/>
      <c r="P47" s="21"/>
      <c r="Q47" s="20">
        <f t="shared" si="8"/>
        <v>4</v>
      </c>
      <c r="R47" s="22">
        <f t="shared" si="9"/>
        <v>0.14410715833844293</v>
      </c>
      <c r="S47" s="67">
        <f t="shared" si="10"/>
        <v>18.25</v>
      </c>
      <c r="T47" s="96">
        <f t="shared" si="11"/>
        <v>18.25</v>
      </c>
      <c r="U47" s="105">
        <v>18.5</v>
      </c>
      <c r="V47" s="105">
        <v>15.4</v>
      </c>
      <c r="W47" s="105">
        <v>12.93</v>
      </c>
    </row>
    <row r="48" spans="1:23" ht="79.5" customHeight="1">
      <c r="A48" s="48" t="s">
        <v>254</v>
      </c>
      <c r="B48" s="48" t="s">
        <v>32</v>
      </c>
      <c r="C48" s="43" t="s">
        <v>255</v>
      </c>
      <c r="D48" s="43" t="s">
        <v>104</v>
      </c>
      <c r="E48" s="21"/>
      <c r="F48" s="21">
        <v>21</v>
      </c>
      <c r="G48" s="21">
        <v>16</v>
      </c>
      <c r="H48" s="21">
        <v>17</v>
      </c>
      <c r="I48" s="21">
        <v>16</v>
      </c>
      <c r="J48" s="21"/>
      <c r="K48" s="21"/>
      <c r="L48" s="21"/>
      <c r="M48" s="21"/>
      <c r="N48" s="21"/>
      <c r="O48" s="21"/>
      <c r="P48" s="21"/>
      <c r="Q48" s="20">
        <f t="shared" si="8"/>
        <v>4</v>
      </c>
      <c r="R48" s="22">
        <f t="shared" si="9"/>
        <v>0.13602720816272096</v>
      </c>
      <c r="S48" s="67">
        <f t="shared" si="10"/>
        <v>17.5</v>
      </c>
      <c r="T48" s="96">
        <f t="shared" si="11"/>
        <v>17.5</v>
      </c>
      <c r="U48" s="105">
        <v>15.69</v>
      </c>
      <c r="V48" s="105">
        <v>11.07</v>
      </c>
      <c r="W48" s="105">
        <v>11.05</v>
      </c>
    </row>
    <row r="49" spans="1:23" ht="84.75" customHeight="1">
      <c r="A49" s="48" t="s">
        <v>123</v>
      </c>
      <c r="B49" s="91" t="s">
        <v>38</v>
      </c>
      <c r="C49" s="43" t="s">
        <v>124</v>
      </c>
      <c r="D49" s="43" t="s">
        <v>105</v>
      </c>
      <c r="E49" s="21">
        <v>80</v>
      </c>
      <c r="F49" s="21">
        <v>102</v>
      </c>
      <c r="G49" s="21">
        <v>80</v>
      </c>
      <c r="H49" s="21">
        <v>85</v>
      </c>
      <c r="I49" s="21">
        <v>105</v>
      </c>
      <c r="J49" s="21"/>
      <c r="K49" s="21"/>
      <c r="L49" s="21"/>
      <c r="M49" s="21"/>
      <c r="N49" s="21"/>
      <c r="O49" s="21"/>
      <c r="P49" s="21"/>
      <c r="Q49" s="20">
        <f t="shared" si="8"/>
        <v>5</v>
      </c>
      <c r="R49" s="22">
        <f t="shared" si="9"/>
        <v>0.13471071618027308</v>
      </c>
      <c r="S49" s="67">
        <f t="shared" si="10"/>
        <v>90.4</v>
      </c>
      <c r="T49" s="96">
        <f t="shared" si="11"/>
        <v>90.4</v>
      </c>
      <c r="U49" s="105">
        <v>92.33</v>
      </c>
      <c r="V49" s="105">
        <v>92.33</v>
      </c>
      <c r="W49" s="105">
        <v>86.75</v>
      </c>
    </row>
    <row r="50" spans="1:23" ht="72.75" customHeight="1">
      <c r="A50" s="48" t="s">
        <v>44</v>
      </c>
      <c r="B50" s="48" t="s">
        <v>32</v>
      </c>
      <c r="C50" s="43" t="s">
        <v>258</v>
      </c>
      <c r="D50" s="43" t="s">
        <v>106</v>
      </c>
      <c r="E50" s="21"/>
      <c r="F50" s="21">
        <v>167</v>
      </c>
      <c r="G50" s="21">
        <v>145</v>
      </c>
      <c r="H50" s="21">
        <v>120</v>
      </c>
      <c r="I50" s="21">
        <v>165</v>
      </c>
      <c r="J50" s="21"/>
      <c r="K50" s="21"/>
      <c r="L50" s="21"/>
      <c r="M50" s="21"/>
      <c r="N50" s="21"/>
      <c r="O50" s="21"/>
      <c r="P50" s="21"/>
      <c r="Q50" s="20">
        <f t="shared" si="8"/>
        <v>4</v>
      </c>
      <c r="R50" s="22">
        <f t="shared" si="9"/>
        <v>0.14662756949303962</v>
      </c>
      <c r="S50" s="67">
        <f t="shared" si="10"/>
        <v>149.25</v>
      </c>
      <c r="T50" s="96">
        <f t="shared" si="11"/>
        <v>149.25</v>
      </c>
      <c r="U50" s="105">
        <v>159</v>
      </c>
      <c r="V50" s="105">
        <v>154</v>
      </c>
      <c r="W50" s="105">
        <v>143.27</v>
      </c>
    </row>
    <row r="51" spans="1:23" ht="95.25" customHeight="1">
      <c r="A51" s="48" t="s">
        <v>110</v>
      </c>
      <c r="B51" s="48" t="s">
        <v>32</v>
      </c>
      <c r="C51" s="43" t="s">
        <v>259</v>
      </c>
      <c r="D51" s="43" t="s">
        <v>107</v>
      </c>
      <c r="E51" s="21"/>
      <c r="F51" s="21">
        <v>220</v>
      </c>
      <c r="G51" s="21">
        <v>280</v>
      </c>
      <c r="H51" s="21">
        <v>140</v>
      </c>
      <c r="I51" s="21">
        <v>240</v>
      </c>
      <c r="J51" s="21"/>
      <c r="K51" s="21"/>
      <c r="L51" s="21"/>
      <c r="M51" s="21"/>
      <c r="N51" s="21"/>
      <c r="O51" s="21"/>
      <c r="P51" s="21"/>
      <c r="Q51" s="20">
        <f t="shared" si="8"/>
        <v>4</v>
      </c>
      <c r="R51" s="22">
        <f t="shared" si="9"/>
        <v>0.2676291171614499</v>
      </c>
      <c r="S51" s="67">
        <f t="shared" si="10"/>
        <v>220</v>
      </c>
      <c r="T51" s="96">
        <f t="shared" si="11"/>
        <v>220</v>
      </c>
      <c r="U51" s="105">
        <v>240</v>
      </c>
      <c r="V51" s="105">
        <v>216.67</v>
      </c>
      <c r="W51" s="105">
        <v>206.25</v>
      </c>
    </row>
    <row r="52" spans="1:23" ht="56.25" customHeight="1">
      <c r="A52" s="48" t="s">
        <v>45</v>
      </c>
      <c r="B52" s="48" t="s">
        <v>32</v>
      </c>
      <c r="C52" s="43" t="s">
        <v>138</v>
      </c>
      <c r="D52" s="43" t="s">
        <v>108</v>
      </c>
      <c r="E52" s="21"/>
      <c r="F52" s="21"/>
      <c r="G52" s="21">
        <v>160</v>
      </c>
      <c r="H52" s="21">
        <v>140</v>
      </c>
      <c r="I52" s="21">
        <v>195</v>
      </c>
      <c r="J52" s="21"/>
      <c r="K52" s="21"/>
      <c r="L52" s="21"/>
      <c r="M52" s="21"/>
      <c r="N52" s="21"/>
      <c r="O52" s="21"/>
      <c r="P52" s="21"/>
      <c r="Q52" s="20">
        <f t="shared" si="8"/>
        <v>3</v>
      </c>
      <c r="R52" s="22">
        <f t="shared" si="9"/>
        <v>0.16872013220697035</v>
      </c>
      <c r="S52" s="67">
        <f t="shared" si="10"/>
        <v>165</v>
      </c>
      <c r="T52" s="96">
        <f t="shared" si="11"/>
        <v>165</v>
      </c>
      <c r="U52" s="105">
        <v>184.67</v>
      </c>
      <c r="V52" s="105">
        <v>198.29</v>
      </c>
      <c r="W52" s="105">
        <v>181.8</v>
      </c>
    </row>
    <row r="53" spans="1:23" ht="74.25" customHeight="1">
      <c r="A53" s="48" t="s">
        <v>260</v>
      </c>
      <c r="B53" s="48" t="s">
        <v>32</v>
      </c>
      <c r="C53" s="43" t="s">
        <v>261</v>
      </c>
      <c r="D53" s="43" t="s">
        <v>1</v>
      </c>
      <c r="E53" s="21"/>
      <c r="F53" s="21"/>
      <c r="G53" s="21">
        <v>145</v>
      </c>
      <c r="H53" s="21">
        <v>100</v>
      </c>
      <c r="I53" s="21">
        <v>155</v>
      </c>
      <c r="J53" s="21"/>
      <c r="K53" s="21"/>
      <c r="L53" s="21"/>
      <c r="M53" s="21"/>
      <c r="N53" s="21"/>
      <c r="O53" s="21"/>
      <c r="P53" s="21"/>
      <c r="Q53" s="20">
        <f t="shared" si="8"/>
        <v>3</v>
      </c>
      <c r="R53" s="22">
        <f t="shared" si="9"/>
        <v>0.21972994789058664</v>
      </c>
      <c r="S53" s="67">
        <f t="shared" si="10"/>
        <v>133.33333333333331</v>
      </c>
      <c r="T53" s="96">
        <f t="shared" si="11"/>
        <v>133.33333333333331</v>
      </c>
      <c r="U53" s="105">
        <v>142.33</v>
      </c>
      <c r="V53" s="105">
        <v>130.22</v>
      </c>
      <c r="W53" s="105">
        <v>139.08</v>
      </c>
    </row>
    <row r="54" spans="1:23" ht="72.75" customHeight="1">
      <c r="A54" s="48" t="s">
        <v>64</v>
      </c>
      <c r="B54" s="48" t="s">
        <v>32</v>
      </c>
      <c r="C54" s="43" t="s">
        <v>113</v>
      </c>
      <c r="D54" s="43" t="s">
        <v>109</v>
      </c>
      <c r="E54" s="21"/>
      <c r="F54" s="21"/>
      <c r="G54" s="21">
        <v>160</v>
      </c>
      <c r="H54" s="21">
        <v>140</v>
      </c>
      <c r="I54" s="21">
        <v>180</v>
      </c>
      <c r="J54" s="21"/>
      <c r="K54" s="21"/>
      <c r="L54" s="21"/>
      <c r="M54" s="21"/>
      <c r="N54" s="21"/>
      <c r="O54" s="21"/>
      <c r="P54" s="21"/>
      <c r="Q54" s="20">
        <f t="shared" si="8"/>
        <v>3</v>
      </c>
      <c r="R54" s="22">
        <f t="shared" si="9"/>
        <v>0.125</v>
      </c>
      <c r="S54" s="67">
        <f t="shared" si="10"/>
        <v>160</v>
      </c>
      <c r="T54" s="96">
        <f t="shared" si="11"/>
        <v>160</v>
      </c>
      <c r="U54" s="105">
        <v>170.5</v>
      </c>
      <c r="V54" s="105">
        <v>175</v>
      </c>
      <c r="W54" s="105">
        <v>183.33</v>
      </c>
    </row>
    <row r="55" spans="1:23" ht="55.5" customHeight="1">
      <c r="A55" s="48" t="s">
        <v>139</v>
      </c>
      <c r="B55" s="48" t="s">
        <v>32</v>
      </c>
      <c r="C55" s="43" t="s">
        <v>140</v>
      </c>
      <c r="D55" s="43" t="s">
        <v>141</v>
      </c>
      <c r="E55" s="21">
        <v>260</v>
      </c>
      <c r="F55" s="21"/>
      <c r="G55" s="21">
        <v>1100</v>
      </c>
      <c r="H55" s="21">
        <v>1300</v>
      </c>
      <c r="I55" s="21">
        <v>1300</v>
      </c>
      <c r="J55" s="21"/>
      <c r="K55" s="21">
        <v>1189.1</v>
      </c>
      <c r="L55" s="21">
        <v>772.83</v>
      </c>
      <c r="M55" s="21">
        <v>1101</v>
      </c>
      <c r="N55" s="21">
        <v>1107.4</v>
      </c>
      <c r="O55" s="21">
        <v>917.11</v>
      </c>
      <c r="P55" s="21">
        <v>1200</v>
      </c>
      <c r="Q55" s="20">
        <f t="shared" si="8"/>
        <v>10</v>
      </c>
      <c r="R55" s="22">
        <f t="shared" si="9"/>
        <v>0.30643264714150203</v>
      </c>
      <c r="S55" s="67">
        <f t="shared" si="10"/>
        <v>1024.7440000000001</v>
      </c>
      <c r="T55" s="96">
        <f t="shared" si="11"/>
        <v>1024.7440000000001</v>
      </c>
      <c r="U55" s="105">
        <v>1105.7</v>
      </c>
      <c r="V55" s="105">
        <v>1188.67</v>
      </c>
      <c r="W55" s="105">
        <v>1211</v>
      </c>
    </row>
    <row r="56" spans="1:23" ht="60" customHeight="1">
      <c r="A56" s="48" t="s">
        <v>262</v>
      </c>
      <c r="B56" s="48" t="s">
        <v>38</v>
      </c>
      <c r="C56" s="43" t="s">
        <v>263</v>
      </c>
      <c r="D56" s="43" t="s">
        <v>28</v>
      </c>
      <c r="E56" s="21"/>
      <c r="F56" s="21"/>
      <c r="G56" s="21">
        <v>38</v>
      </c>
      <c r="H56" s="21">
        <v>70</v>
      </c>
      <c r="I56" s="21">
        <v>38</v>
      </c>
      <c r="J56" s="21">
        <v>50.09</v>
      </c>
      <c r="K56" s="21"/>
      <c r="L56" s="21"/>
      <c r="M56" s="21"/>
      <c r="N56" s="21"/>
      <c r="O56" s="21"/>
      <c r="P56" s="21"/>
      <c r="Q56" s="20">
        <f t="shared" si="8"/>
        <v>4</v>
      </c>
      <c r="R56" s="22">
        <f t="shared" si="9"/>
        <v>0.3080569653498784</v>
      </c>
      <c r="S56" s="67">
        <f t="shared" si="10"/>
        <v>49.0225</v>
      </c>
      <c r="T56" s="96">
        <f t="shared" si="11"/>
        <v>49.0225</v>
      </c>
      <c r="U56" s="105">
        <v>37.54</v>
      </c>
      <c r="V56" s="105">
        <v>32.93</v>
      </c>
      <c r="W56" s="105">
        <v>35.91</v>
      </c>
    </row>
    <row r="57" spans="1:21" ht="25.5" customHeight="1">
      <c r="A57" s="19"/>
      <c r="B57" s="19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0"/>
      <c r="R57" s="22"/>
      <c r="S57" s="21"/>
      <c r="T57" s="106"/>
      <c r="U57" s="21"/>
    </row>
    <row r="58" spans="1:23" ht="45" customHeight="1">
      <c r="A58" s="161" t="s">
        <v>53</v>
      </c>
      <c r="B58" s="161" t="s">
        <v>31</v>
      </c>
      <c r="C58" s="161" t="s">
        <v>52</v>
      </c>
      <c r="D58" s="161" t="s">
        <v>18</v>
      </c>
      <c r="E58" s="193" t="s">
        <v>65</v>
      </c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61" t="s">
        <v>55</v>
      </c>
      <c r="R58" s="161" t="s">
        <v>56</v>
      </c>
      <c r="S58" s="208" t="s">
        <v>271</v>
      </c>
      <c r="T58" s="194" t="s">
        <v>277</v>
      </c>
      <c r="U58" s="173" t="s">
        <v>303</v>
      </c>
      <c r="V58" s="157" t="s">
        <v>332</v>
      </c>
      <c r="W58" s="157" t="s">
        <v>333</v>
      </c>
    </row>
    <row r="59" spans="1:23" ht="96" customHeight="1">
      <c r="A59" s="192"/>
      <c r="B59" s="192"/>
      <c r="C59" s="192"/>
      <c r="D59" s="192"/>
      <c r="E59" s="72" t="s">
        <v>283</v>
      </c>
      <c r="F59" s="72" t="s">
        <v>274</v>
      </c>
      <c r="G59" s="72" t="s">
        <v>275</v>
      </c>
      <c r="H59" s="72" t="s">
        <v>302</v>
      </c>
      <c r="I59" s="72"/>
      <c r="J59" s="72"/>
      <c r="K59" s="69"/>
      <c r="L59" s="95"/>
      <c r="M59" s="95"/>
      <c r="N59" s="95"/>
      <c r="O59" s="69"/>
      <c r="P59" s="69"/>
      <c r="Q59" s="192"/>
      <c r="R59" s="192"/>
      <c r="S59" s="209"/>
      <c r="T59" s="195"/>
      <c r="U59" s="175"/>
      <c r="V59" s="157"/>
      <c r="W59" s="157"/>
    </row>
    <row r="60" spans="1:23" ht="31.5" customHeight="1">
      <c r="A60" s="158" t="s">
        <v>46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</row>
    <row r="61" spans="1:23" ht="57" customHeight="1">
      <c r="A61" s="91" t="s">
        <v>125</v>
      </c>
      <c r="B61" s="91" t="s">
        <v>47</v>
      </c>
      <c r="C61" s="43" t="s">
        <v>158</v>
      </c>
      <c r="D61" s="43" t="s">
        <v>0</v>
      </c>
      <c r="E61" s="21">
        <v>4.95</v>
      </c>
      <c r="F61" s="21">
        <v>7.5</v>
      </c>
      <c r="G61" s="21">
        <v>6</v>
      </c>
      <c r="H61" s="21">
        <v>6.5</v>
      </c>
      <c r="I61" s="21"/>
      <c r="J61" s="21"/>
      <c r="K61" s="21"/>
      <c r="L61" s="21"/>
      <c r="M61" s="21"/>
      <c r="N61" s="21"/>
      <c r="O61" s="21"/>
      <c r="P61" s="21"/>
      <c r="Q61" s="20">
        <f>COUNT(E61:P61)</f>
        <v>4</v>
      </c>
      <c r="R61" s="22">
        <f>STDEVA(E61:P61)/(SUM(E61:P61)/COUNTIF(E61:P61,"&gt;0"))</f>
        <v>0.17009294728595578</v>
      </c>
      <c r="S61" s="67">
        <f>1/Q61*(SUM(E61:P61))</f>
        <v>6.2375</v>
      </c>
      <c r="T61" s="96">
        <f>S61</f>
        <v>6.2375</v>
      </c>
      <c r="U61" s="105">
        <v>6.85</v>
      </c>
      <c r="V61" s="105">
        <v>5.81</v>
      </c>
      <c r="W61" s="105">
        <v>5.79</v>
      </c>
    </row>
    <row r="63" spans="1:21" ht="35.25" customHeight="1">
      <c r="A63" s="188" t="s">
        <v>219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52"/>
    </row>
    <row r="64" spans="1:20" ht="12.7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12.7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15" ht="24" customHeight="1">
      <c r="A66" s="202" t="s">
        <v>228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</row>
    <row r="67" spans="1:4" ht="17.25" customHeight="1">
      <c r="A67" s="204"/>
      <c r="B67" s="205"/>
      <c r="C67" s="205"/>
      <c r="D67" s="205"/>
    </row>
  </sheetData>
  <sheetProtection/>
  <mergeCells count="58">
    <mergeCell ref="U58:U59"/>
    <mergeCell ref="U4:U5"/>
    <mergeCell ref="U20:U21"/>
    <mergeCell ref="U38:U39"/>
    <mergeCell ref="A4:A5"/>
    <mergeCell ref="B4:B5"/>
    <mergeCell ref="S58:S59"/>
    <mergeCell ref="C38:C39"/>
    <mergeCell ref="E20:P20"/>
    <mergeCell ref="S20:S21"/>
    <mergeCell ref="A66:O66"/>
    <mergeCell ref="A67:D67"/>
    <mergeCell ref="E38:P38"/>
    <mergeCell ref="A63:T65"/>
    <mergeCell ref="Q1:S1"/>
    <mergeCell ref="A3:S3"/>
    <mergeCell ref="E4:P4"/>
    <mergeCell ref="S4:S5"/>
    <mergeCell ref="C4:C5"/>
    <mergeCell ref="Q4:Q5"/>
    <mergeCell ref="D58:D59"/>
    <mergeCell ref="Q38:Q39"/>
    <mergeCell ref="B38:B39"/>
    <mergeCell ref="R58:R59"/>
    <mergeCell ref="D38:D39"/>
    <mergeCell ref="Q20:Q21"/>
    <mergeCell ref="D20:D21"/>
    <mergeCell ref="C20:C21"/>
    <mergeCell ref="T38:T39"/>
    <mergeCell ref="T58:T59"/>
    <mergeCell ref="R38:R39"/>
    <mergeCell ref="R20:R21"/>
    <mergeCell ref="A18:S18"/>
    <mergeCell ref="A20:A21"/>
    <mergeCell ref="B20:B21"/>
    <mergeCell ref="S38:S39"/>
    <mergeCell ref="B58:B59"/>
    <mergeCell ref="A38:A39"/>
    <mergeCell ref="V4:V5"/>
    <mergeCell ref="W4:W5"/>
    <mergeCell ref="A6:W6"/>
    <mergeCell ref="V20:V21"/>
    <mergeCell ref="W20:W21"/>
    <mergeCell ref="A22:W22"/>
    <mergeCell ref="T4:T5"/>
    <mergeCell ref="T20:T21"/>
    <mergeCell ref="R4:R5"/>
    <mergeCell ref="D4:D5"/>
    <mergeCell ref="V38:V39"/>
    <mergeCell ref="W38:W39"/>
    <mergeCell ref="A40:W40"/>
    <mergeCell ref="V58:V59"/>
    <mergeCell ref="W58:W59"/>
    <mergeCell ref="A60:W60"/>
    <mergeCell ref="C58:C59"/>
    <mergeCell ref="Q58:Q59"/>
    <mergeCell ref="E58:P58"/>
    <mergeCell ref="A58:A59"/>
  </mergeCells>
  <dataValidations count="1">
    <dataValidation type="list" allowBlank="1" showInputMessage="1" showErrorMessage="1" sqref="B30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70" zoomScaleNormal="70" zoomScalePageLayoutView="0" workbookViewId="0" topLeftCell="A13">
      <selection activeCell="R17" sqref="R17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28125" style="24" customWidth="1"/>
    <col min="4" max="4" width="18.7109375" style="24" customWidth="1"/>
    <col min="5" max="5" width="13.140625" style="24" customWidth="1"/>
    <col min="6" max="6" width="12.7109375" style="26" customWidth="1"/>
    <col min="7" max="8" width="13.140625" style="26" customWidth="1"/>
    <col min="9" max="9" width="13.00390625" style="26" customWidth="1"/>
    <col min="10" max="10" width="12.00390625" style="26" customWidth="1"/>
    <col min="11" max="11" width="12.7109375" style="26" customWidth="1"/>
    <col min="12" max="12" width="10.7109375" style="24" customWidth="1"/>
    <col min="13" max="13" width="13.140625" style="24" customWidth="1"/>
    <col min="14" max="16" width="17.8515625" style="26" customWidth="1"/>
    <col min="17" max="17" width="15.421875" style="24" customWidth="1"/>
    <col min="18" max="18" width="15.8515625" style="24" customWidth="1"/>
    <col min="19" max="16384" width="9.140625" style="24" customWidth="1"/>
  </cols>
  <sheetData>
    <row r="1" spans="1:11" ht="14.25">
      <c r="A1" s="16"/>
      <c r="B1" s="16"/>
      <c r="C1" s="16"/>
      <c r="D1" s="16"/>
      <c r="E1" s="17"/>
      <c r="F1" s="17"/>
      <c r="G1" s="17"/>
      <c r="H1" s="17"/>
      <c r="I1" s="17"/>
      <c r="J1" s="17"/>
      <c r="K1" s="17"/>
    </row>
    <row r="2" spans="1:13" ht="28.5" customHeight="1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66" t="s">
        <v>78</v>
      </c>
      <c r="M2" s="213"/>
    </row>
    <row r="3" spans="1:14" s="26" customFormat="1" ht="57" customHeight="1">
      <c r="A3" s="214" t="s">
        <v>297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6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8" s="26" customFormat="1" ht="30" customHeight="1">
      <c r="A5" s="160" t="s">
        <v>53</v>
      </c>
      <c r="B5" s="160" t="s">
        <v>31</v>
      </c>
      <c r="C5" s="160" t="s">
        <v>52</v>
      </c>
      <c r="D5" s="160" t="s">
        <v>19</v>
      </c>
      <c r="E5" s="212" t="s">
        <v>65</v>
      </c>
      <c r="F5" s="212"/>
      <c r="G5" s="212"/>
      <c r="H5" s="212"/>
      <c r="I5" s="212"/>
      <c r="J5" s="212"/>
      <c r="K5" s="212"/>
      <c r="L5" s="160" t="s">
        <v>55</v>
      </c>
      <c r="M5" s="160" t="s">
        <v>56</v>
      </c>
      <c r="N5" s="216" t="s">
        <v>271</v>
      </c>
      <c r="O5" s="169" t="s">
        <v>296</v>
      </c>
      <c r="P5" s="157" t="s">
        <v>303</v>
      </c>
      <c r="Q5" s="157" t="s">
        <v>332</v>
      </c>
      <c r="R5" s="157" t="s">
        <v>333</v>
      </c>
    </row>
    <row r="6" spans="1:18" ht="54" customHeight="1">
      <c r="A6" s="210"/>
      <c r="B6" s="210"/>
      <c r="C6" s="210"/>
      <c r="D6" s="210"/>
      <c r="E6" s="161" t="s">
        <v>281</v>
      </c>
      <c r="F6" s="161" t="s">
        <v>283</v>
      </c>
      <c r="G6" s="161" t="s">
        <v>274</v>
      </c>
      <c r="H6" s="161" t="s">
        <v>275</v>
      </c>
      <c r="I6" s="161" t="s">
        <v>302</v>
      </c>
      <c r="J6" s="161" t="s">
        <v>330</v>
      </c>
      <c r="K6" s="161" t="s">
        <v>329</v>
      </c>
      <c r="L6" s="210"/>
      <c r="M6" s="210"/>
      <c r="N6" s="217"/>
      <c r="O6" s="176"/>
      <c r="P6" s="157"/>
      <c r="Q6" s="157"/>
      <c r="R6" s="157"/>
    </row>
    <row r="7" spans="1:18" ht="42.75" customHeight="1">
      <c r="A7" s="210"/>
      <c r="B7" s="210"/>
      <c r="C7" s="210"/>
      <c r="D7" s="210"/>
      <c r="E7" s="162"/>
      <c r="F7" s="165"/>
      <c r="G7" s="165"/>
      <c r="H7" s="211"/>
      <c r="I7" s="165"/>
      <c r="J7" s="165"/>
      <c r="K7" s="165"/>
      <c r="L7" s="210"/>
      <c r="M7" s="210"/>
      <c r="N7" s="217"/>
      <c r="O7" s="176"/>
      <c r="P7" s="157"/>
      <c r="Q7" s="157"/>
      <c r="R7" s="157"/>
    </row>
    <row r="8" spans="1:18" ht="28.5" customHeight="1">
      <c r="A8" s="158" t="s">
        <v>74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1:18" ht="111.75" customHeight="1">
      <c r="A9" s="48" t="s">
        <v>217</v>
      </c>
      <c r="B9" s="48" t="s">
        <v>32</v>
      </c>
      <c r="C9" s="43" t="s">
        <v>223</v>
      </c>
      <c r="D9" s="43" t="s">
        <v>2</v>
      </c>
      <c r="E9" s="21">
        <v>175</v>
      </c>
      <c r="F9" s="21">
        <v>105</v>
      </c>
      <c r="G9" s="21">
        <v>180</v>
      </c>
      <c r="H9" s="21">
        <v>160</v>
      </c>
      <c r="I9" s="21">
        <v>180</v>
      </c>
      <c r="J9" s="21"/>
      <c r="K9" s="21"/>
      <c r="L9" s="20">
        <f aca="true" t="shared" si="0" ref="L9:L16">COUNT(E9:K9)</f>
        <v>5</v>
      </c>
      <c r="M9" s="22">
        <f aca="true" t="shared" si="1" ref="M9:M16">STDEVA(E9:K9)/(SUM(E9:K9)/COUNTIF(E9:K9,"&gt;0"))</f>
        <v>0.1988737822087165</v>
      </c>
      <c r="N9" s="67">
        <f aca="true" t="shared" si="2" ref="N9:N16">1/L9*(SUM(E9:K9))</f>
        <v>160</v>
      </c>
      <c r="O9" s="63">
        <f>N9</f>
        <v>160</v>
      </c>
      <c r="P9" s="105">
        <v>182.57</v>
      </c>
      <c r="Q9" s="105">
        <v>221.67</v>
      </c>
      <c r="R9" s="105">
        <v>195</v>
      </c>
    </row>
    <row r="10" spans="1:18" ht="111.75" customHeight="1">
      <c r="A10" s="48" t="s">
        <v>221</v>
      </c>
      <c r="B10" s="48" t="s">
        <v>32</v>
      </c>
      <c r="C10" s="43" t="s">
        <v>224</v>
      </c>
      <c r="D10" s="43" t="s">
        <v>2</v>
      </c>
      <c r="E10" s="21">
        <v>310</v>
      </c>
      <c r="F10" s="21">
        <v>250</v>
      </c>
      <c r="G10" s="21">
        <v>300</v>
      </c>
      <c r="H10" s="21">
        <v>170</v>
      </c>
      <c r="I10" s="21">
        <v>300</v>
      </c>
      <c r="J10" s="21"/>
      <c r="K10" s="21"/>
      <c r="L10" s="20">
        <f t="shared" si="0"/>
        <v>5</v>
      </c>
      <c r="M10" s="22">
        <f t="shared" si="1"/>
        <v>0.22017369119317778</v>
      </c>
      <c r="N10" s="67">
        <f t="shared" si="2"/>
        <v>266</v>
      </c>
      <c r="O10" s="63">
        <f aca="true" t="shared" si="3" ref="O10:O16">N10</f>
        <v>266</v>
      </c>
      <c r="P10" s="105">
        <v>276.45</v>
      </c>
      <c r="Q10" s="105">
        <v>282</v>
      </c>
      <c r="R10" s="105">
        <v>307.5</v>
      </c>
    </row>
    <row r="11" spans="1:18" ht="110.25" customHeight="1">
      <c r="A11" s="48" t="s">
        <v>222</v>
      </c>
      <c r="B11" s="48" t="s">
        <v>32</v>
      </c>
      <c r="C11" s="43" t="s">
        <v>225</v>
      </c>
      <c r="D11" s="43" t="s">
        <v>2</v>
      </c>
      <c r="E11" s="21">
        <v>440</v>
      </c>
      <c r="F11" s="21">
        <v>300</v>
      </c>
      <c r="G11" s="21">
        <v>250</v>
      </c>
      <c r="H11" s="21">
        <v>180</v>
      </c>
      <c r="I11" s="21">
        <v>350</v>
      </c>
      <c r="J11" s="21">
        <v>244.22</v>
      </c>
      <c r="K11" s="21"/>
      <c r="L11" s="20">
        <f t="shared" si="0"/>
        <v>6</v>
      </c>
      <c r="M11" s="22">
        <f t="shared" si="1"/>
        <v>0.31132239465863903</v>
      </c>
      <c r="N11" s="67">
        <f t="shared" si="2"/>
        <v>294.03666666666663</v>
      </c>
      <c r="O11" s="63">
        <f t="shared" si="3"/>
        <v>294.03666666666663</v>
      </c>
      <c r="P11" s="105">
        <v>270.61</v>
      </c>
      <c r="Q11" s="105">
        <v>336.67</v>
      </c>
      <c r="R11" s="105">
        <v>307.5</v>
      </c>
    </row>
    <row r="12" spans="1:18" ht="112.5" customHeight="1">
      <c r="A12" s="48" t="s">
        <v>217</v>
      </c>
      <c r="B12" s="48" t="s">
        <v>32</v>
      </c>
      <c r="C12" s="43" t="s">
        <v>226</v>
      </c>
      <c r="D12" s="43" t="s">
        <v>2</v>
      </c>
      <c r="E12" s="21">
        <v>360</v>
      </c>
      <c r="F12" s="21">
        <v>160</v>
      </c>
      <c r="G12" s="21">
        <v>300</v>
      </c>
      <c r="H12" s="21">
        <v>180</v>
      </c>
      <c r="I12" s="21">
        <v>350</v>
      </c>
      <c r="J12" s="21"/>
      <c r="K12" s="21">
        <v>281.69</v>
      </c>
      <c r="L12" s="20">
        <f t="shared" si="0"/>
        <v>6</v>
      </c>
      <c r="M12" s="22">
        <f t="shared" si="1"/>
        <v>0.31077574363686783</v>
      </c>
      <c r="N12" s="67">
        <f t="shared" si="2"/>
        <v>271.9483333333333</v>
      </c>
      <c r="O12" s="63">
        <f t="shared" si="3"/>
        <v>271.9483333333333</v>
      </c>
      <c r="P12" s="105">
        <v>299.27</v>
      </c>
      <c r="Q12" s="105">
        <v>317</v>
      </c>
      <c r="R12" s="105">
        <v>345</v>
      </c>
    </row>
    <row r="13" spans="1:18" ht="95.25" customHeight="1">
      <c r="A13" s="48" t="s">
        <v>150</v>
      </c>
      <c r="B13" s="48" t="s">
        <v>32</v>
      </c>
      <c r="C13" s="43" t="s">
        <v>151</v>
      </c>
      <c r="D13" s="43" t="s">
        <v>3</v>
      </c>
      <c r="E13" s="21">
        <v>380</v>
      </c>
      <c r="F13" s="21"/>
      <c r="G13" s="21">
        <v>320</v>
      </c>
      <c r="H13" s="21">
        <v>240</v>
      </c>
      <c r="I13" s="21">
        <v>330</v>
      </c>
      <c r="J13" s="21"/>
      <c r="K13" s="21"/>
      <c r="L13" s="20">
        <f t="shared" si="0"/>
        <v>4</v>
      </c>
      <c r="M13" s="22">
        <f t="shared" si="1"/>
        <v>0.18252324042744053</v>
      </c>
      <c r="N13" s="67">
        <f t="shared" si="2"/>
        <v>317.5</v>
      </c>
      <c r="O13" s="63">
        <f t="shared" si="3"/>
        <v>317.5</v>
      </c>
      <c r="P13" s="105">
        <v>286.27</v>
      </c>
      <c r="Q13" s="105">
        <v>335.25</v>
      </c>
      <c r="R13" s="105">
        <v>327.25</v>
      </c>
    </row>
    <row r="14" spans="1:18" s="26" customFormat="1" ht="101.25" customHeight="1">
      <c r="A14" s="48" t="s">
        <v>150</v>
      </c>
      <c r="B14" s="48" t="s">
        <v>32</v>
      </c>
      <c r="C14" s="43" t="s">
        <v>152</v>
      </c>
      <c r="D14" s="43" t="s">
        <v>3</v>
      </c>
      <c r="E14" s="21">
        <v>450</v>
      </c>
      <c r="F14" s="21"/>
      <c r="G14" s="21">
        <v>430</v>
      </c>
      <c r="H14" s="21">
        <v>250</v>
      </c>
      <c r="I14" s="21">
        <v>395</v>
      </c>
      <c r="J14" s="21"/>
      <c r="K14" s="21"/>
      <c r="L14" s="20">
        <f t="shared" si="0"/>
        <v>4</v>
      </c>
      <c r="M14" s="22">
        <f t="shared" si="1"/>
        <v>0.23712573116425925</v>
      </c>
      <c r="N14" s="67">
        <f t="shared" si="2"/>
        <v>381.25</v>
      </c>
      <c r="O14" s="63">
        <f t="shared" si="3"/>
        <v>381.25</v>
      </c>
      <c r="P14" s="105">
        <v>381.86</v>
      </c>
      <c r="Q14" s="105">
        <v>407.25</v>
      </c>
      <c r="R14" s="105">
        <v>364.75</v>
      </c>
    </row>
    <row r="15" spans="1:18" s="26" customFormat="1" ht="104.25" customHeight="1">
      <c r="A15" s="48" t="s">
        <v>150</v>
      </c>
      <c r="B15" s="48" t="s">
        <v>32</v>
      </c>
      <c r="C15" s="43" t="s">
        <v>153</v>
      </c>
      <c r="D15" s="43" t="s">
        <v>3</v>
      </c>
      <c r="E15" s="21">
        <v>300</v>
      </c>
      <c r="F15" s="21"/>
      <c r="G15" s="21">
        <v>380</v>
      </c>
      <c r="H15" s="21">
        <v>250</v>
      </c>
      <c r="I15" s="21">
        <v>295</v>
      </c>
      <c r="J15" s="21"/>
      <c r="K15" s="21"/>
      <c r="L15" s="20">
        <f t="shared" si="0"/>
        <v>4</v>
      </c>
      <c r="M15" s="22">
        <f t="shared" si="1"/>
        <v>0.17653552743737244</v>
      </c>
      <c r="N15" s="67">
        <f t="shared" si="2"/>
        <v>306.25</v>
      </c>
      <c r="O15" s="63">
        <f t="shared" si="3"/>
        <v>306.25</v>
      </c>
      <c r="P15" s="105">
        <v>282.02</v>
      </c>
      <c r="Q15" s="105">
        <v>285.8</v>
      </c>
      <c r="R15" s="105">
        <v>307.25</v>
      </c>
    </row>
    <row r="16" spans="1:18" ht="103.5" customHeight="1">
      <c r="A16" s="48" t="s">
        <v>148</v>
      </c>
      <c r="B16" s="48" t="s">
        <v>32</v>
      </c>
      <c r="C16" s="43" t="s">
        <v>149</v>
      </c>
      <c r="D16" s="43" t="s">
        <v>4</v>
      </c>
      <c r="E16" s="21">
        <v>185</v>
      </c>
      <c r="F16" s="21"/>
      <c r="G16" s="21">
        <v>170</v>
      </c>
      <c r="H16" s="21">
        <v>160</v>
      </c>
      <c r="I16" s="21">
        <v>190</v>
      </c>
      <c r="J16" s="21"/>
      <c r="K16" s="21"/>
      <c r="L16" s="20">
        <f t="shared" si="0"/>
        <v>4</v>
      </c>
      <c r="M16" s="22">
        <f t="shared" si="1"/>
        <v>0.07812156804661138</v>
      </c>
      <c r="N16" s="67">
        <f t="shared" si="2"/>
        <v>176.25</v>
      </c>
      <c r="O16" s="63">
        <f t="shared" si="3"/>
        <v>176.25</v>
      </c>
      <c r="P16" s="105">
        <v>183.73</v>
      </c>
      <c r="Q16" s="105">
        <v>185.67</v>
      </c>
      <c r="R16" s="105">
        <v>180.4</v>
      </c>
    </row>
    <row r="17" spans="1:16" ht="24.75" customHeight="1">
      <c r="A17" s="111"/>
      <c r="B17" s="111"/>
      <c r="C17" s="112"/>
      <c r="D17" s="112"/>
      <c r="E17" s="113"/>
      <c r="F17" s="113"/>
      <c r="G17" s="113"/>
      <c r="H17" s="113"/>
      <c r="I17" s="113"/>
      <c r="J17" s="113"/>
      <c r="K17" s="113"/>
      <c r="L17" s="114"/>
      <c r="M17" s="115"/>
      <c r="N17" s="113"/>
      <c r="O17" s="113"/>
      <c r="P17" s="113"/>
    </row>
    <row r="18" spans="1:14" s="17" customFormat="1" ht="36.75" customHeight="1">
      <c r="A18" s="168" t="s">
        <v>219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17" customFormat="1" ht="48" customHeight="1">
      <c r="A19" s="215" t="s">
        <v>232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1:4" s="17" customFormat="1" ht="13.5" customHeight="1">
      <c r="A20" s="16"/>
      <c r="B20" s="16"/>
      <c r="C20" s="16"/>
      <c r="D20" s="16"/>
    </row>
    <row r="21" spans="1:4" s="17" customFormat="1" ht="13.5">
      <c r="A21" s="16"/>
      <c r="B21" s="16"/>
      <c r="C21" s="16"/>
      <c r="D21" s="16"/>
    </row>
    <row r="22" spans="1:4" s="17" customFormat="1" ht="13.5">
      <c r="A22" s="16"/>
      <c r="B22" s="16"/>
      <c r="C22" s="16"/>
      <c r="D22" s="16"/>
    </row>
    <row r="23" spans="1:4" s="17" customFormat="1" ht="13.5">
      <c r="A23" s="16"/>
      <c r="B23" s="16"/>
      <c r="C23" s="16"/>
      <c r="D23" s="16"/>
    </row>
    <row r="24" spans="1:4" s="17" customFormat="1" ht="13.5">
      <c r="A24" s="16"/>
      <c r="B24" s="16"/>
      <c r="C24" s="16"/>
      <c r="D24" s="16"/>
    </row>
    <row r="25" spans="1:4" s="17" customFormat="1" ht="13.5">
      <c r="A25" s="16"/>
      <c r="B25" s="16"/>
      <c r="C25" s="16"/>
      <c r="D25" s="16"/>
    </row>
    <row r="26" spans="1:4" s="17" customFormat="1" ht="13.5">
      <c r="A26" s="16"/>
      <c r="B26" s="16"/>
      <c r="C26" s="16"/>
      <c r="D26" s="16"/>
    </row>
    <row r="27" spans="1:4" s="17" customFormat="1" ht="13.5">
      <c r="A27" s="16"/>
      <c r="B27" s="16"/>
      <c r="C27" s="16"/>
      <c r="D27" s="16"/>
    </row>
    <row r="28" spans="1:4" s="17" customFormat="1" ht="13.5">
      <c r="A28" s="16"/>
      <c r="B28" s="16"/>
      <c r="C28" s="16"/>
      <c r="D28" s="16"/>
    </row>
  </sheetData>
  <sheetProtection/>
  <mergeCells count="24">
    <mergeCell ref="A19:N19"/>
    <mergeCell ref="E6:E7"/>
    <mergeCell ref="D5:D7"/>
    <mergeCell ref="K6:K7"/>
    <mergeCell ref="N5:N7"/>
    <mergeCell ref="E5:K5"/>
    <mergeCell ref="G6:G7"/>
    <mergeCell ref="M5:M7"/>
    <mergeCell ref="Q5:Q7"/>
    <mergeCell ref="L2:M2"/>
    <mergeCell ref="A3:N3"/>
    <mergeCell ref="A5:A7"/>
    <mergeCell ref="B5:B7"/>
    <mergeCell ref="C5:C7"/>
    <mergeCell ref="R5:R7"/>
    <mergeCell ref="L5:L7"/>
    <mergeCell ref="H6:H7"/>
    <mergeCell ref="F6:F7"/>
    <mergeCell ref="J6:J7"/>
    <mergeCell ref="A18:N18"/>
    <mergeCell ref="I6:I7"/>
    <mergeCell ref="A8:R8"/>
    <mergeCell ref="P5:P7"/>
    <mergeCell ref="O5:O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4">
      <selection activeCell="O6" sqref="O6:O8"/>
    </sheetView>
  </sheetViews>
  <sheetFormatPr defaultColWidth="9.140625" defaultRowHeight="15"/>
  <cols>
    <col min="1" max="1" width="15.00390625" style="33" customWidth="1"/>
    <col min="2" max="2" width="9.28125" style="33" customWidth="1"/>
    <col min="3" max="3" width="25.8515625" style="33" customWidth="1"/>
    <col min="4" max="4" width="20.7109375" style="33" customWidth="1"/>
    <col min="5" max="5" width="11.7109375" style="33" customWidth="1"/>
    <col min="6" max="6" width="11.57421875" style="33" customWidth="1"/>
    <col min="7" max="7" width="12.28125" style="33" customWidth="1"/>
    <col min="8" max="8" width="8.140625" style="33" customWidth="1"/>
    <col min="9" max="9" width="8.7109375" style="33" customWidth="1"/>
    <col min="10" max="10" width="9.57421875" style="33" customWidth="1"/>
    <col min="11" max="11" width="15.57421875" style="36" customWidth="1"/>
    <col min="12" max="12" width="16.7109375" style="36" customWidth="1"/>
    <col min="13" max="13" width="14.8515625" style="36" customWidth="1"/>
    <col min="14" max="14" width="15.57421875" style="33" customWidth="1"/>
    <col min="15" max="15" width="15.28125" style="33" customWidth="1"/>
    <col min="16" max="16384" width="9.140625" style="33" customWidth="1"/>
  </cols>
  <sheetData>
    <row r="1" spans="1:11" ht="12">
      <c r="A1" s="31"/>
      <c r="B1" s="31"/>
      <c r="C1" s="31"/>
      <c r="D1" s="31"/>
      <c r="E1" s="32"/>
      <c r="F1" s="32"/>
      <c r="G1" s="32"/>
      <c r="H1" s="32"/>
      <c r="I1" s="223"/>
      <c r="J1" s="223"/>
      <c r="K1" s="223"/>
    </row>
    <row r="2" spans="1:13" ht="12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</row>
    <row r="3" spans="1:11" ht="12">
      <c r="A3" s="31"/>
      <c r="B3" s="31"/>
      <c r="C3" s="31"/>
      <c r="D3" s="31"/>
      <c r="E3" s="32"/>
      <c r="F3" s="32"/>
      <c r="G3" s="32"/>
      <c r="H3" s="32"/>
      <c r="I3" s="223" t="s">
        <v>79</v>
      </c>
      <c r="J3" s="223"/>
      <c r="K3" s="223"/>
    </row>
    <row r="4" spans="1:11" s="36" customFormat="1" ht="33.75" customHeight="1">
      <c r="A4" s="214" t="s">
        <v>298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3" s="35" customFormat="1" ht="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s="36" customFormat="1" ht="30" customHeight="1">
      <c r="A6" s="224" t="s">
        <v>53</v>
      </c>
      <c r="B6" s="224" t="s">
        <v>31</v>
      </c>
      <c r="C6" s="224" t="s">
        <v>52</v>
      </c>
      <c r="D6" s="224" t="s">
        <v>18</v>
      </c>
      <c r="E6" s="227" t="s">
        <v>65</v>
      </c>
      <c r="F6" s="228"/>
      <c r="G6" s="228"/>
      <c r="H6" s="228"/>
      <c r="I6" s="224" t="s">
        <v>55</v>
      </c>
      <c r="J6" s="224" t="s">
        <v>56</v>
      </c>
      <c r="K6" s="216" t="s">
        <v>271</v>
      </c>
      <c r="L6" s="230" t="s">
        <v>296</v>
      </c>
      <c r="M6" s="218" t="s">
        <v>334</v>
      </c>
      <c r="N6" s="218" t="s">
        <v>335</v>
      </c>
      <c r="O6" s="218" t="s">
        <v>336</v>
      </c>
    </row>
    <row r="7" spans="1:15" ht="15" customHeight="1">
      <c r="A7" s="225"/>
      <c r="B7" s="225"/>
      <c r="C7" s="225"/>
      <c r="D7" s="225"/>
      <c r="E7" s="177" t="s">
        <v>272</v>
      </c>
      <c r="F7" s="177" t="s">
        <v>275</v>
      </c>
      <c r="G7" s="177" t="s">
        <v>302</v>
      </c>
      <c r="H7" s="177"/>
      <c r="I7" s="226"/>
      <c r="J7" s="226"/>
      <c r="K7" s="232"/>
      <c r="L7" s="231"/>
      <c r="M7" s="219"/>
      <c r="N7" s="219"/>
      <c r="O7" s="219"/>
    </row>
    <row r="8" spans="1:15" ht="99" customHeight="1">
      <c r="A8" s="225"/>
      <c r="B8" s="225"/>
      <c r="C8" s="225"/>
      <c r="D8" s="225"/>
      <c r="E8" s="181"/>
      <c r="F8" s="229"/>
      <c r="G8" s="211"/>
      <c r="H8" s="211"/>
      <c r="I8" s="226"/>
      <c r="J8" s="226"/>
      <c r="K8" s="232"/>
      <c r="L8" s="231"/>
      <c r="M8" s="220"/>
      <c r="N8" s="220"/>
      <c r="O8" s="220"/>
    </row>
    <row r="9" spans="1:15" ht="33.75" customHeight="1">
      <c r="A9" s="221" t="s">
        <v>308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</row>
    <row r="10" spans="1:15" s="36" customFormat="1" ht="36" customHeight="1">
      <c r="A10" s="37" t="s">
        <v>80</v>
      </c>
      <c r="B10" s="37" t="s">
        <v>32</v>
      </c>
      <c r="C10" s="6" t="s">
        <v>253</v>
      </c>
      <c r="D10" s="6" t="s">
        <v>7</v>
      </c>
      <c r="E10" s="5">
        <v>145</v>
      </c>
      <c r="F10" s="5">
        <v>140</v>
      </c>
      <c r="G10" s="5">
        <v>160</v>
      </c>
      <c r="H10" s="5"/>
      <c r="I10" s="6">
        <f aca="true" t="shared" si="0" ref="I10:I15">COUNT(E10:H10)</f>
        <v>3</v>
      </c>
      <c r="J10" s="7">
        <f aca="true" t="shared" si="1" ref="J10:J15">STDEVA(E10:H10)/(SUM(E10:H10)/COUNTIF(E10:H10,"&gt;0"))</f>
        <v>0.07016851683593704</v>
      </c>
      <c r="K10" s="68">
        <f aca="true" t="shared" si="2" ref="K10:K15">1/I10*(SUM(E10:H10))</f>
        <v>148.33333333333331</v>
      </c>
      <c r="L10" s="64">
        <f aca="true" t="shared" si="3" ref="L10:L15">K10</f>
        <v>148.33333333333331</v>
      </c>
      <c r="M10" s="110">
        <v>145.74</v>
      </c>
      <c r="N10" s="110">
        <v>145.33</v>
      </c>
      <c r="O10" s="110">
        <v>143.91</v>
      </c>
    </row>
    <row r="11" spans="1:15" ht="27" customHeight="1">
      <c r="A11" s="37" t="s">
        <v>81</v>
      </c>
      <c r="B11" s="37" t="s">
        <v>32</v>
      </c>
      <c r="C11" s="6" t="s">
        <v>218</v>
      </c>
      <c r="D11" s="6" t="s">
        <v>7</v>
      </c>
      <c r="E11" s="5">
        <v>120</v>
      </c>
      <c r="F11" s="5">
        <v>130</v>
      </c>
      <c r="G11" s="5">
        <v>165</v>
      </c>
      <c r="H11" s="5"/>
      <c r="I11" s="6">
        <f t="shared" si="0"/>
        <v>3</v>
      </c>
      <c r="J11" s="7">
        <f t="shared" si="1"/>
        <v>0.17081261299708206</v>
      </c>
      <c r="K11" s="68">
        <f t="shared" si="2"/>
        <v>138.33333333333331</v>
      </c>
      <c r="L11" s="64">
        <f t="shared" si="3"/>
        <v>138.33333333333331</v>
      </c>
      <c r="M11" s="110">
        <v>149.56</v>
      </c>
      <c r="N11" s="110">
        <v>125</v>
      </c>
      <c r="O11" s="110">
        <v>126.31</v>
      </c>
    </row>
    <row r="12" spans="1:15" s="38" customFormat="1" ht="21" customHeight="1">
      <c r="A12" s="37" t="s">
        <v>82</v>
      </c>
      <c r="B12" s="37" t="s">
        <v>32</v>
      </c>
      <c r="C12" s="6" t="s">
        <v>218</v>
      </c>
      <c r="D12" s="6" t="s">
        <v>7</v>
      </c>
      <c r="E12" s="5">
        <v>100</v>
      </c>
      <c r="F12" s="5">
        <v>95</v>
      </c>
      <c r="G12" s="5">
        <v>125</v>
      </c>
      <c r="H12" s="5"/>
      <c r="I12" s="6">
        <f t="shared" si="0"/>
        <v>3</v>
      </c>
      <c r="J12" s="7">
        <f t="shared" si="1"/>
        <v>0.15068204314051456</v>
      </c>
      <c r="K12" s="68">
        <f t="shared" si="2"/>
        <v>106.66666666666666</v>
      </c>
      <c r="L12" s="64">
        <f t="shared" si="3"/>
        <v>106.66666666666666</v>
      </c>
      <c r="M12" s="110">
        <v>108.35</v>
      </c>
      <c r="N12" s="110">
        <v>88.41</v>
      </c>
      <c r="O12" s="110">
        <v>90.92</v>
      </c>
    </row>
    <row r="13" spans="1:15" ht="33.75" customHeight="1">
      <c r="A13" s="37" t="s">
        <v>84</v>
      </c>
      <c r="B13" s="37" t="s">
        <v>32</v>
      </c>
      <c r="C13" s="6" t="s">
        <v>220</v>
      </c>
      <c r="D13" s="6" t="s">
        <v>7</v>
      </c>
      <c r="E13" s="5">
        <v>95</v>
      </c>
      <c r="F13" s="5">
        <v>80</v>
      </c>
      <c r="G13" s="5">
        <v>100</v>
      </c>
      <c r="H13" s="5"/>
      <c r="I13" s="6">
        <f t="shared" si="0"/>
        <v>3</v>
      </c>
      <c r="J13" s="7">
        <f t="shared" si="1"/>
        <v>0.11354541815269815</v>
      </c>
      <c r="K13" s="68">
        <f t="shared" si="2"/>
        <v>91.66666666666666</v>
      </c>
      <c r="L13" s="64">
        <f t="shared" si="3"/>
        <v>91.66666666666666</v>
      </c>
      <c r="M13" s="110">
        <v>86.65</v>
      </c>
      <c r="N13" s="110">
        <v>69.1</v>
      </c>
      <c r="O13" s="110">
        <v>70.54</v>
      </c>
    </row>
    <row r="14" spans="1:15" s="36" customFormat="1" ht="27" customHeight="1">
      <c r="A14" s="37" t="s">
        <v>85</v>
      </c>
      <c r="B14" s="37" t="s">
        <v>32</v>
      </c>
      <c r="C14" s="6" t="s">
        <v>218</v>
      </c>
      <c r="D14" s="6" t="s">
        <v>7</v>
      </c>
      <c r="E14" s="5">
        <v>100</v>
      </c>
      <c r="F14" s="5">
        <v>85</v>
      </c>
      <c r="G14" s="5">
        <v>90</v>
      </c>
      <c r="H14" s="5"/>
      <c r="I14" s="6">
        <f t="shared" si="0"/>
        <v>3</v>
      </c>
      <c r="J14" s="7">
        <f t="shared" si="1"/>
        <v>0.08331955809010619</v>
      </c>
      <c r="K14" s="68">
        <f t="shared" si="2"/>
        <v>91.66666666666666</v>
      </c>
      <c r="L14" s="64">
        <f t="shared" si="3"/>
        <v>91.66666666666666</v>
      </c>
      <c r="M14" s="110">
        <v>88.67</v>
      </c>
      <c r="N14" s="110">
        <v>93</v>
      </c>
      <c r="O14" s="110">
        <v>100.67</v>
      </c>
    </row>
    <row r="15" spans="1:15" s="36" customFormat="1" ht="35.25" customHeight="1">
      <c r="A15" s="37" t="s">
        <v>86</v>
      </c>
      <c r="B15" s="37" t="s">
        <v>32</v>
      </c>
      <c r="C15" s="6" t="s">
        <v>218</v>
      </c>
      <c r="D15" s="6" t="s">
        <v>7</v>
      </c>
      <c r="E15" s="5">
        <v>130</v>
      </c>
      <c r="F15" s="5">
        <v>120</v>
      </c>
      <c r="G15" s="5">
        <v>160</v>
      </c>
      <c r="H15" s="5"/>
      <c r="I15" s="6">
        <f t="shared" si="0"/>
        <v>3</v>
      </c>
      <c r="J15" s="7">
        <f t="shared" si="1"/>
        <v>0.15231702435118022</v>
      </c>
      <c r="K15" s="68">
        <f t="shared" si="2"/>
        <v>136.66666666666666</v>
      </c>
      <c r="L15" s="64">
        <f t="shared" si="3"/>
        <v>136.66666666666666</v>
      </c>
      <c r="M15" s="110">
        <v>138.55</v>
      </c>
      <c r="N15" s="110">
        <v>109.95</v>
      </c>
      <c r="O15" s="110">
        <v>110.93</v>
      </c>
    </row>
    <row r="16" spans="1:13" ht="12">
      <c r="A16" s="31"/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2">
      <c r="A17" s="31"/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2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2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2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2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2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">
      <c r="A23" s="31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2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2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2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2">
      <c r="A29" s="31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2">
      <c r="A30" s="31"/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">
      <c r="A31" s="31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20">
    <mergeCell ref="C6:C8"/>
    <mergeCell ref="E6:H6"/>
    <mergeCell ref="F7:F8"/>
    <mergeCell ref="M6:M8"/>
    <mergeCell ref="L6:L8"/>
    <mergeCell ref="K6:K8"/>
    <mergeCell ref="D6:D8"/>
    <mergeCell ref="I6:I8"/>
    <mergeCell ref="E7:E8"/>
    <mergeCell ref="H7:H8"/>
    <mergeCell ref="N6:N8"/>
    <mergeCell ref="O6:O8"/>
    <mergeCell ref="A9:O9"/>
    <mergeCell ref="I1:K1"/>
    <mergeCell ref="I3:K3"/>
    <mergeCell ref="A4:K4"/>
    <mergeCell ref="A6:A8"/>
    <mergeCell ref="B6:B8"/>
    <mergeCell ref="J6:J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Костюченко Ольга Владимировна</cp:lastModifiedBy>
  <cp:lastPrinted>2020-09-15T07:38:08Z</cp:lastPrinted>
  <dcterms:created xsi:type="dcterms:W3CDTF">2014-05-12T08:05:33Z</dcterms:created>
  <dcterms:modified xsi:type="dcterms:W3CDTF">2020-10-06T06:36:51Z</dcterms:modified>
  <cp:category/>
  <cp:version/>
  <cp:contentType/>
  <cp:contentStatus/>
</cp:coreProperties>
</file>